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V1N4-FLSRV.prefnagasaki2.lan\UserProfiles$\AC4200\Downloads\aaa\"/>
    </mc:Choice>
  </mc:AlternateContent>
  <xr:revisionPtr revIDLastSave="0" documentId="13_ncr:1_{59BBD059-E5CF-49BE-9772-4DECE6FC03A6}" xr6:coauthVersionLast="47" xr6:coauthVersionMax="47" xr10:uidLastSave="{00000000-0000-0000-0000-000000000000}"/>
  <bookViews>
    <workbookView xWindow="-120" yWindow="-120" windowWidth="20730" windowHeight="11760" xr2:uid="{00000000-000D-0000-FFFF-FFFF00000000}"/>
  </bookViews>
  <sheets>
    <sheet name="入力画面" sheetId="8" r:id="rId1"/>
    <sheet name="試算シート" sheetId="9" r:id="rId2"/>
    <sheet name="標準報酬月額等級表" sheetId="2" state="hidden" r:id="rId3"/>
    <sheet name="試算シートの利用について" sheetId="6" state="hidden" r:id="rId4"/>
    <sheet name="入力例" sheetId="7" state="hidden" r:id="rId5"/>
  </sheets>
  <definedNames>
    <definedName name="_xlnm.Print_Area" localSheetId="1">試算シート!$A$1:$BW$48</definedName>
    <definedName name="_xlnm.Print_Area" localSheetId="3">試算シートの利用について!$A$1:$BD$27</definedName>
    <definedName name="_xlnm.Print_Area" localSheetId="0">入力画面!$A$1:$BG$38</definedName>
    <definedName name="_xlnm.Print_Area" localSheetId="4">入力例!$A$1:$BG$45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9" l="1"/>
  <c r="J14" i="9"/>
  <c r="H9" i="9"/>
  <c r="AT3" i="9" l="1"/>
  <c r="AJ15" i="9" l="1"/>
  <c r="AJ14" i="9"/>
  <c r="BN14" i="9" l="1"/>
  <c r="AY14" i="9"/>
  <c r="U15" i="9"/>
  <c r="BN15" i="9"/>
  <c r="U14" i="9"/>
  <c r="AY15" i="9"/>
  <c r="H8" i="9"/>
  <c r="J13" i="9"/>
  <c r="O14" i="9"/>
  <c r="J16" i="9"/>
  <c r="CS51" i="9"/>
  <c r="E29" i="8"/>
  <c r="E16" i="9" s="1"/>
  <c r="E30" i="8"/>
  <c r="E17" i="9" s="1"/>
  <c r="DE51" i="8"/>
  <c r="DE52" i="8"/>
  <c r="DQ52" i="8"/>
  <c r="DE53" i="8"/>
  <c r="E27" i="7"/>
  <c r="E28" i="7"/>
  <c r="DE58" i="7"/>
  <c r="DE59" i="7"/>
  <c r="DQ59" i="7"/>
  <c r="DE60" i="7"/>
  <c r="AJ13" i="9" l="1"/>
  <c r="U13" i="9"/>
  <c r="BN13" i="9"/>
  <c r="AY13" i="9"/>
  <c r="AJ16" i="9"/>
  <c r="AY16" i="9"/>
  <c r="U16" i="9"/>
  <c r="Y16" i="9" s="1"/>
  <c r="BN16" i="9"/>
  <c r="O16" i="9"/>
  <c r="O13" i="9"/>
  <c r="Y13" i="9" s="1"/>
  <c r="BH14" i="9"/>
  <c r="Y14" i="9"/>
  <c r="AD9" i="9"/>
  <c r="AS8" i="9"/>
  <c r="AD15" i="9"/>
  <c r="BH15" i="9"/>
  <c r="AD14" i="9"/>
  <c r="AS14" i="9"/>
  <c r="AS9" i="9"/>
  <c r="BH9" i="9"/>
  <c r="O9" i="9"/>
  <c r="AD13" i="9"/>
  <c r="AD8" i="9"/>
  <c r="BH8" i="9"/>
  <c r="AS16" i="9"/>
  <c r="O15" i="9"/>
  <c r="AS13" i="9"/>
  <c r="O8" i="9"/>
  <c r="AD16" i="9"/>
  <c r="BH16" i="9"/>
  <c r="BH13" i="9"/>
  <c r="AS15" i="9"/>
  <c r="AN13" i="9" l="1"/>
  <c r="AF10" i="9"/>
  <c r="AG23" i="9" s="1"/>
  <c r="BR14" i="9"/>
  <c r="AN14" i="9"/>
  <c r="BR15" i="9"/>
  <c r="BR16" i="9"/>
  <c r="AN16" i="9"/>
  <c r="BC16" i="9"/>
  <c r="BC13" i="9"/>
  <c r="BC15" i="9"/>
  <c r="AN15" i="9"/>
  <c r="AU10" i="9"/>
  <c r="AU23" i="9" s="1"/>
  <c r="BJ10" i="9"/>
  <c r="BI23" i="9" s="1"/>
  <c r="BC14" i="9"/>
  <c r="Y15" i="9"/>
  <c r="Q10" i="9"/>
  <c r="S23" i="9" s="1"/>
  <c r="BR13" i="9"/>
  <c r="J17" i="9" l="1"/>
  <c r="BN17" i="9" l="1"/>
  <c r="AJ17" i="9"/>
  <c r="AY17" i="9"/>
  <c r="U17" i="9"/>
  <c r="AD17" i="9"/>
  <c r="BH17" i="9"/>
  <c r="AN17" i="9"/>
  <c r="AF18" i="9" s="1"/>
  <c r="AG24" i="9" s="1"/>
  <c r="AG25" i="9" s="1"/>
  <c r="E35" i="9" s="1"/>
  <c r="AS17" i="9"/>
  <c r="O17" i="9"/>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Y17" i="9" l="1"/>
  <c r="Q18" i="9" s="1"/>
  <c r="S24" i="9" s="1"/>
  <c r="S25" i="9" s="1"/>
  <c r="E34" i="9" s="1"/>
  <c r="BR17" i="9"/>
  <c r="BJ18" i="9" s="1"/>
  <c r="BI24" i="9" s="1"/>
  <c r="BI25" i="9" s="1"/>
  <c r="E37" i="9" s="1"/>
  <c r="BC17" i="9"/>
  <c r="AU18" i="9" s="1"/>
  <c r="AU24" i="9" s="1"/>
  <c r="AU25" i="9" s="1"/>
  <c r="E36" i="9" s="1"/>
  <c r="M3" i="9" l="1"/>
  <c r="D29" i="9" s="1"/>
  <c r="U29" i="9" s="1"/>
  <c r="D31" i="9" s="1"/>
  <c r="U31" i="9" s="1"/>
  <c r="S44" i="9" l="1"/>
  <c r="S46" i="9"/>
  <c r="S48" i="9"/>
  <c r="S42" i="9"/>
  <c r="Y37" i="9"/>
  <c r="Y36" i="9"/>
  <c r="Y35" i="9"/>
  <c r="Y34" i="9"/>
  <c r="AB44" i="9" l="1"/>
  <c r="AR35" i="9"/>
  <c r="AJ44" i="9" s="1"/>
  <c r="AB46" i="9"/>
  <c r="AR36" i="9"/>
  <c r="AJ46" i="9" s="1"/>
  <c r="AB42" i="9"/>
  <c r="AR34" i="9"/>
  <c r="AJ42" i="9" s="1"/>
  <c r="AB48" i="9"/>
  <c r="AR37" i="9"/>
  <c r="AJ48" i="9" s="1"/>
  <c r="AT42" i="9" l="1"/>
  <c r="O5" i="9" s="1"/>
  <c r="AT44" i="9"/>
  <c r="AD5" i="9" s="1"/>
  <c r="AT48" i="9"/>
  <c r="BH5" i="9" s="1"/>
  <c r="AT46" i="9"/>
  <c r="AS5" i="9" s="1"/>
</calcChain>
</file>

<file path=xl/sharedStrings.xml><?xml version="1.0" encoding="utf-8"?>
<sst xmlns="http://schemas.openxmlformats.org/spreadsheetml/2006/main" count="478" uniqueCount="217">
  <si>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</si>
  <si>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</si>
  <si>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</si>
  <si>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短期用</t>
    <rPh sb="0" eb="2">
      <t>タンキ</t>
    </rPh>
    <rPh sb="2" eb="3">
      <t>ヨウ</t>
    </rPh>
    <phoneticPr fontId="2"/>
  </si>
  <si>
    <t>長期用</t>
    <rPh sb="0" eb="3">
      <t>チョウキヨウ</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</si>
  <si>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</si>
  <si>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</si>
  <si>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</si>
  <si>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</si>
  <si>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</si>
  <si>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</si>
  <si>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</si>
  <si>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</si>
  <si>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</si>
  <si>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</si>
  <si>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</si>
  <si>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</si>
  <si>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</si>
  <si>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</si>
  <si>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</si>
  <si>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</si>
  <si>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</si>
  <si>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</si>
  <si>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</si>
  <si>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</si>
  <si>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</si>
  <si>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</si>
  <si>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</si>
  <si>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</si>
  <si>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</si>
  <si>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</si>
  <si>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</si>
  <si>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</si>
  <si>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</si>
  <si>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</si>
  <si>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</si>
  <si>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</si>
  <si>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</si>
  <si>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</si>
  <si>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</si>
  <si>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</si>
  <si>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</si>
  <si>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</si>
  <si>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</si>
  <si>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</si>
  <si>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</si>
  <si>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</si>
  <si>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</si>
  <si>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7"/>
  </si>
  <si>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7"/>
  </si>
  <si>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7"/>
  </si>
  <si>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7"/>
  </si>
  <si>
    <t>３　試算額の確認</t>
    <rPh sb="2" eb="4">
      <t>シサン</t>
    </rPh>
    <rPh sb="4" eb="5">
      <t>ガク</t>
    </rPh>
    <rPh sb="6" eb="8">
      <t>カクニン</t>
    </rPh>
    <phoneticPr fontId="7"/>
  </si>
  <si>
    <t>　　入力画面に必要事項を入力してください。</t>
    <rPh sb="2" eb="4">
      <t>ニュウリョク</t>
    </rPh>
    <rPh sb="4" eb="6">
      <t>ガメン</t>
    </rPh>
    <rPh sb="7" eb="9">
      <t>ヒツヨウ</t>
    </rPh>
    <rPh sb="9" eb="11">
      <t>ジコウ</t>
    </rPh>
    <rPh sb="12" eb="14">
      <t>ニュウリョク</t>
    </rPh>
    <phoneticPr fontId="7"/>
  </si>
  <si>
    <t>２　試算シート入力</t>
    <rPh sb="2" eb="4">
      <t>シサン</t>
    </rPh>
    <rPh sb="7" eb="9">
      <t>ニュウリョク</t>
    </rPh>
    <phoneticPr fontId="7"/>
  </si>
  <si>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7"/>
  </si>
  <si>
    <t>　　（３）休職発令後の給与明細</t>
    <rPh sb="5" eb="7">
      <t>キュウショク</t>
    </rPh>
    <rPh sb="7" eb="9">
      <t>ハツレイ</t>
    </rPh>
    <rPh sb="9" eb="10">
      <t>ゴ</t>
    </rPh>
    <rPh sb="11" eb="13">
      <t>キュウヨ</t>
    </rPh>
    <rPh sb="13" eb="15">
      <t>メイサイ</t>
    </rPh>
    <phoneticPr fontId="7"/>
  </si>
  <si>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7"/>
  </si>
  <si>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7"/>
  </si>
  <si>
    <t>　　（２）休職開始月の前月の給与明細</t>
    <rPh sb="5" eb="7">
      <t>キュウショク</t>
    </rPh>
    <rPh sb="7" eb="10">
      <t>カイシヅキ</t>
    </rPh>
    <rPh sb="11" eb="13">
      <t>ゼンゲツ</t>
    </rPh>
    <rPh sb="14" eb="16">
      <t>キュウヨ</t>
    </rPh>
    <rPh sb="16" eb="18">
      <t>メイサイ</t>
    </rPh>
    <phoneticPr fontId="7"/>
  </si>
  <si>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7"/>
  </si>
  <si>
    <t>　　　　　休職発令の辞令の内容を確認してください。</t>
    <rPh sb="5" eb="7">
      <t>キュウショク</t>
    </rPh>
    <rPh sb="7" eb="9">
      <t>ハツレイ</t>
    </rPh>
    <rPh sb="10" eb="12">
      <t>ジレイ</t>
    </rPh>
    <rPh sb="11" eb="12">
      <t>レイ</t>
    </rPh>
    <rPh sb="13" eb="15">
      <t>ナイヨウ</t>
    </rPh>
    <rPh sb="16" eb="18">
      <t>カクニン</t>
    </rPh>
    <phoneticPr fontId="7"/>
  </si>
  <si>
    <t>　　（１）休職発令の辞令</t>
    <rPh sb="5" eb="7">
      <t>キュウショク</t>
    </rPh>
    <rPh sb="7" eb="9">
      <t>ハツレイ</t>
    </rPh>
    <rPh sb="10" eb="12">
      <t>ジレイ</t>
    </rPh>
    <phoneticPr fontId="7"/>
  </si>
  <si>
    <t>　　「試算シート」利用にあたって、次の書類を揃えましょう。</t>
    <rPh sb="3" eb="5">
      <t>シサン</t>
    </rPh>
    <rPh sb="9" eb="11">
      <t>リヨウ</t>
    </rPh>
    <rPh sb="17" eb="18">
      <t>ツギ</t>
    </rPh>
    <rPh sb="19" eb="21">
      <t>ショルイ</t>
    </rPh>
    <rPh sb="22" eb="23">
      <t>ソロ</t>
    </rPh>
    <phoneticPr fontId="7"/>
  </si>
  <si>
    <t>１　準備</t>
    <rPh sb="2" eb="4">
      <t>ジュンビ</t>
    </rPh>
    <phoneticPr fontId="7"/>
  </si>
  <si>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7"/>
  </si>
  <si>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7"/>
  </si>
  <si>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7"/>
  </si>
  <si>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7"/>
  </si>
  <si>
    <t>試算シートの利用について</t>
    <rPh sb="0" eb="2">
      <t>シサン</t>
    </rPh>
    <rPh sb="6" eb="8">
      <t>リヨウ</t>
    </rPh>
    <phoneticPr fontId="7"/>
  </si>
  <si>
    <t>Ｃ３</t>
    <phoneticPr fontId="7"/>
  </si>
  <si>
    <t>Ｃ２</t>
    <phoneticPr fontId="7"/>
  </si>
  <si>
    <t>Ｃ１</t>
    <phoneticPr fontId="7"/>
  </si>
  <si>
    <t>報酬②</t>
    <rPh sb="0" eb="2">
      <t>ホウシュウ</t>
    </rPh>
    <phoneticPr fontId="7"/>
  </si>
  <si>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7"/>
  </si>
  <si>
    <t>営業手当</t>
    <rPh sb="0" eb="2">
      <t>エイギョウ</t>
    </rPh>
    <rPh sb="2" eb="4">
      <t>テアテ</t>
    </rPh>
    <phoneticPr fontId="7"/>
  </si>
  <si>
    <t>支給額</t>
    <rPh sb="0" eb="3">
      <t>シキュウガク</t>
    </rPh>
    <phoneticPr fontId="7"/>
  </si>
  <si>
    <t>給与種目</t>
    <rPh sb="0" eb="2">
      <t>キュウヨ</t>
    </rPh>
    <rPh sb="2" eb="4">
      <t>シュモク</t>
    </rPh>
    <phoneticPr fontId="7"/>
  </si>
  <si>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7"/>
  </si>
  <si>
    <t>特定の請求月において傷病手当金の給付額が生じるか確認したいとき</t>
    <phoneticPr fontId="7"/>
  </si>
  <si>
    <t>（参考）</t>
    <rPh sb="1" eb="3">
      <t>サンコウ</t>
    </rPh>
    <phoneticPr fontId="7"/>
  </si>
  <si>
    <t>※当該給与明細の右下参照</t>
    <rPh sb="1" eb="3">
      <t>トウガイ</t>
    </rPh>
    <rPh sb="3" eb="5">
      <t>キュウヨ</t>
    </rPh>
    <rPh sb="5" eb="7">
      <t>メイサイ</t>
    </rPh>
    <rPh sb="8" eb="10">
      <t>ミギシタ</t>
    </rPh>
    <rPh sb="10" eb="12">
      <t>サンショウ</t>
    </rPh>
    <phoneticPr fontId="7"/>
  </si>
  <si>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</si>
  <si>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7"/>
  </si>
  <si>
    <t>寒冷地手当</t>
    <rPh sb="0" eb="3">
      <t>カンレイチ</t>
    </rPh>
    <rPh sb="3" eb="5">
      <t>テアテ</t>
    </rPh>
    <phoneticPr fontId="7"/>
  </si>
  <si>
    <t>住居手当</t>
    <rPh sb="0" eb="2">
      <t>ジュウキョ</t>
    </rPh>
    <rPh sb="2" eb="4">
      <t>テアテ</t>
    </rPh>
    <phoneticPr fontId="7"/>
  </si>
  <si>
    <t>調整手当</t>
    <rPh sb="0" eb="2">
      <t>チョウセイ</t>
    </rPh>
    <rPh sb="2" eb="4">
      <t>テアテ</t>
    </rPh>
    <phoneticPr fontId="7"/>
  </si>
  <si>
    <t>扶養手当</t>
    <rPh sb="0" eb="2">
      <t>フヨウ</t>
    </rPh>
    <rPh sb="2" eb="4">
      <t>テアテ</t>
    </rPh>
    <phoneticPr fontId="7"/>
  </si>
  <si>
    <t>俸給</t>
    <rPh sb="0" eb="2">
      <t>ホウキュウ</t>
    </rPh>
    <phoneticPr fontId="7"/>
  </si>
  <si>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7"/>
  </si>
  <si>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7"/>
  </si>
  <si>
    <t>１００分の</t>
    <rPh sb="3" eb="4">
      <t>ブン</t>
    </rPh>
    <phoneticPr fontId="7"/>
  </si>
  <si>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7"/>
  </si>
  <si>
    <t>（２）給与の支給割合を入力してください。</t>
    <rPh sb="3" eb="5">
      <t>キュウヨ</t>
    </rPh>
    <rPh sb="6" eb="8">
      <t>シキュウ</t>
    </rPh>
    <rPh sb="8" eb="10">
      <t>ワリアイ</t>
    </rPh>
    <rPh sb="11" eb="13">
      <t>ニュウリョク</t>
    </rPh>
    <phoneticPr fontId="7"/>
  </si>
  <si>
    <t>手当</t>
    <rPh sb="0" eb="2">
      <t>テアテ</t>
    </rPh>
    <phoneticPr fontId="7"/>
  </si>
  <si>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7"/>
  </si>
  <si>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7"/>
  </si>
  <si>
    <t>ア.辞令に明記されている給与種目を確認してください。</t>
    <rPh sb="17" eb="19">
      <t>カクニン</t>
    </rPh>
    <phoneticPr fontId="7"/>
  </si>
  <si>
    <t>（１）給与種目の確認</t>
    <rPh sb="3" eb="5">
      <t>キュウヨ</t>
    </rPh>
    <rPh sb="5" eb="7">
      <t>シュモク</t>
    </rPh>
    <rPh sb="8" eb="10">
      <t>カクニン</t>
    </rPh>
    <phoneticPr fontId="7"/>
  </si>
  <si>
    <t>（例）「今後…俸給、扶養手当、調整手当、…のそれぞれ１００分の○○を支給し…」
　　　「今後休職の期間中、従前のとおり給与を支給する。」</t>
    <rPh sb="1" eb="2">
      <t>レイ</t>
    </rPh>
    <phoneticPr fontId="7"/>
  </si>
  <si>
    <t>１　休職発令の辞令による入力</t>
    <rPh sb="2" eb="4">
      <t>キュウショク</t>
    </rPh>
    <rPh sb="4" eb="6">
      <t>ハツレイ</t>
    </rPh>
    <rPh sb="7" eb="9">
      <t>ジレイ</t>
    </rPh>
    <rPh sb="12" eb="14">
      <t>ニュウリョク</t>
    </rPh>
    <phoneticPr fontId="7"/>
  </si>
  <si>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7"/>
  </si>
  <si>
    <t>（入力例）</t>
    <rPh sb="1" eb="3">
      <t>ニュウリョク</t>
    </rPh>
    <rPh sb="3" eb="4">
      <t>レイ</t>
    </rPh>
    <phoneticPr fontId="7"/>
  </si>
  <si>
    <t>　（入力画面）</t>
    <rPh sb="2" eb="4">
      <t>ニュウリョク</t>
    </rPh>
    <rPh sb="4" eb="6">
      <t>ガメン</t>
    </rPh>
    <phoneticPr fontId="7"/>
  </si>
  <si>
    <t>円</t>
    <rPh sb="0" eb="1">
      <t>エン</t>
    </rPh>
    <phoneticPr fontId="7"/>
  </si>
  <si>
    <t>＝</t>
    <phoneticPr fontId="7"/>
  </si>
  <si>
    <t>－</t>
    <phoneticPr fontId="7"/>
  </si>
  <si>
    <t>）</t>
    <phoneticPr fontId="7"/>
  </si>
  <si>
    <t>日</t>
    <rPh sb="0" eb="1">
      <t>ニチ</t>
    </rPh>
    <phoneticPr fontId="7"/>
  </si>
  <si>
    <t>×</t>
    <phoneticPr fontId="7"/>
  </si>
  <si>
    <t>（</t>
    <phoneticPr fontId="7"/>
  </si>
  <si>
    <t>の場合</t>
    <rPh sb="1" eb="3">
      <t>バアイ</t>
    </rPh>
    <phoneticPr fontId="7"/>
  </si>
  <si>
    <t>２３日</t>
    <rPh sb="2" eb="3">
      <t>ニチ</t>
    </rPh>
    <phoneticPr fontId="7"/>
  </si>
  <si>
    <t>２２日</t>
    <rPh sb="2" eb="3">
      <t>ニチ</t>
    </rPh>
    <phoneticPr fontId="7"/>
  </si>
  <si>
    <t>２１日</t>
    <rPh sb="2" eb="3">
      <t>ニチ</t>
    </rPh>
    <phoneticPr fontId="7"/>
  </si>
  <si>
    <t>２０日</t>
    <rPh sb="2" eb="3">
      <t>ニチ</t>
    </rPh>
    <phoneticPr fontId="7"/>
  </si>
  <si>
    <t>給付額</t>
    <rPh sb="0" eb="2">
      <t>キュウフ</t>
    </rPh>
    <rPh sb="2" eb="3">
      <t>ガク</t>
    </rPh>
    <phoneticPr fontId="7"/>
  </si>
  <si>
    <t>控除額⑤</t>
    <rPh sb="0" eb="2">
      <t>コウジョ</t>
    </rPh>
    <rPh sb="2" eb="3">
      <t>ガク</t>
    </rPh>
    <phoneticPr fontId="7"/>
  </si>
  <si>
    <t>支給対象日数④</t>
    <rPh sb="0" eb="2">
      <t>シキュウ</t>
    </rPh>
    <rPh sb="2" eb="4">
      <t>タイショウ</t>
    </rPh>
    <rPh sb="4" eb="6">
      <t>ニッスウ</t>
    </rPh>
    <phoneticPr fontId="7"/>
  </si>
  <si>
    <t>給付日額①</t>
    <rPh sb="0" eb="2">
      <t>キュウフ</t>
    </rPh>
    <rPh sb="2" eb="3">
      <t>ニチ</t>
    </rPh>
    <rPh sb="3" eb="4">
      <t>ガク</t>
    </rPh>
    <phoneticPr fontId="7"/>
  </si>
  <si>
    <t>支給対象日数</t>
    <rPh sb="0" eb="2">
      <t>シキュウ</t>
    </rPh>
    <rPh sb="2" eb="4">
      <t>タイショウ</t>
    </rPh>
    <rPh sb="4" eb="6">
      <t>ニッスウ</t>
    </rPh>
    <phoneticPr fontId="7"/>
  </si>
  <si>
    <t>（５）　支給額の決定</t>
    <rPh sb="4" eb="7">
      <t>シキュウガク</t>
    </rPh>
    <rPh sb="8" eb="10">
      <t>ケッテイ</t>
    </rPh>
    <phoneticPr fontId="7"/>
  </si>
  <si>
    <t>③”</t>
  </si>
  <si>
    <t>×</t>
    <phoneticPr fontId="7"/>
  </si>
  <si>
    <t>②”</t>
  </si>
  <si>
    <t>・・・・</t>
    <phoneticPr fontId="7"/>
  </si>
  <si>
    <t>日）</t>
    <rPh sb="0" eb="1">
      <t>ニチ</t>
    </rPh>
    <phoneticPr fontId="7"/>
  </si>
  <si>
    <t>となる日（</t>
    <rPh sb="3" eb="4">
      <t>ヒ</t>
    </rPh>
    <phoneticPr fontId="7"/>
  </si>
  <si>
    <t>①＞</t>
    <phoneticPr fontId="7"/>
  </si>
  <si>
    <t>・・・</t>
    <phoneticPr fontId="7"/>
  </si>
  <si>
    <t>円）</t>
    <rPh sb="0" eb="1">
      <t>エン</t>
    </rPh>
    <phoneticPr fontId="7"/>
  </si>
  <si>
    <t>（Ｆ4</t>
    <phoneticPr fontId="7"/>
  </si>
  <si>
    <t>（Ｆ３</t>
    <phoneticPr fontId="7"/>
  </si>
  <si>
    <t>③’</t>
    <phoneticPr fontId="7"/>
  </si>
  <si>
    <t>②’</t>
    <phoneticPr fontId="7"/>
  </si>
  <si>
    <t>（Ｆ２</t>
    <phoneticPr fontId="7"/>
  </si>
  <si>
    <t>③</t>
    <phoneticPr fontId="7"/>
  </si>
  <si>
    <t>②</t>
    <phoneticPr fontId="7"/>
  </si>
  <si>
    <t>（Ｆ１</t>
    <phoneticPr fontId="7"/>
  </si>
  <si>
    <t>（４）　控除額</t>
    <rPh sb="4" eb="6">
      <t>コウジョ</t>
    </rPh>
    <rPh sb="6" eb="7">
      <t>ガク</t>
    </rPh>
    <phoneticPr fontId="7"/>
  </si>
  <si>
    <t>（３）　支給対象日数</t>
    <rPh sb="4" eb="6">
      <t>シキュウ</t>
    </rPh>
    <rPh sb="6" eb="8">
      <t>タイショウ</t>
    </rPh>
    <rPh sb="8" eb="10">
      <t>ニッスウ</t>
    </rPh>
    <phoneticPr fontId="7"/>
  </si>
  <si>
    <t>（２）　報酬の日額</t>
    <rPh sb="4" eb="6">
      <t>ホウシュウ</t>
    </rPh>
    <rPh sb="7" eb="9">
      <t>ニチガク</t>
    </rPh>
    <phoneticPr fontId="7"/>
  </si>
  <si>
    <t>・・・・・・・・・・・・①</t>
    <phoneticPr fontId="7"/>
  </si>
  <si>
    <t>　（１円未満四捨五入）</t>
    <rPh sb="3" eb="4">
      <t>エン</t>
    </rPh>
    <rPh sb="4" eb="6">
      <t>ミマン</t>
    </rPh>
    <rPh sb="6" eb="10">
      <t>シシャゴニュウ</t>
    </rPh>
    <phoneticPr fontId="7"/>
  </si>
  <si>
    <t>/ 3 )</t>
    <phoneticPr fontId="7"/>
  </si>
  <si>
    <t>給付日額</t>
    <rPh sb="0" eb="2">
      <t>キュウフ</t>
    </rPh>
    <rPh sb="2" eb="3">
      <t>ニチ</t>
    </rPh>
    <rPh sb="3" eb="4">
      <t>ガク</t>
    </rPh>
    <phoneticPr fontId="7"/>
  </si>
  <si>
    <t>支給割合</t>
    <rPh sb="0" eb="2">
      <t>シキュウ</t>
    </rPh>
    <rPh sb="2" eb="4">
      <t>ワリアイ</t>
    </rPh>
    <phoneticPr fontId="7"/>
  </si>
  <si>
    <t>　標準報酬日額</t>
    <rPh sb="1" eb="3">
      <t>ヒョウジュン</t>
    </rPh>
    <rPh sb="3" eb="5">
      <t>ホウシュウ</t>
    </rPh>
    <rPh sb="5" eb="7">
      <t>ニチガク</t>
    </rPh>
    <phoneticPr fontId="7"/>
  </si>
  <si>
    <t>（１０円未満四捨五入）</t>
    <rPh sb="3" eb="4">
      <t>エン</t>
    </rPh>
    <rPh sb="4" eb="6">
      <t>ミマン</t>
    </rPh>
    <rPh sb="6" eb="10">
      <t>シシャゴニュウ</t>
    </rPh>
    <phoneticPr fontId="7"/>
  </si>
  <si>
    <t>）円</t>
    <rPh sb="1" eb="2">
      <t>エン</t>
    </rPh>
    <phoneticPr fontId="7"/>
  </si>
  <si>
    <t>×　1/22　＝</t>
    <phoneticPr fontId="7"/>
  </si>
  <si>
    <t>標準報酬日額</t>
    <rPh sb="0" eb="2">
      <t>ヒョウジュン</t>
    </rPh>
    <rPh sb="2" eb="4">
      <t>ホウシュウ</t>
    </rPh>
    <rPh sb="4" eb="6">
      <t>ニチガク</t>
    </rPh>
    <phoneticPr fontId="7"/>
  </si>
  <si>
    <t>　標準報酬月額</t>
    <rPh sb="1" eb="3">
      <t>ヒョウジュン</t>
    </rPh>
    <rPh sb="3" eb="5">
      <t>ホウシュウ</t>
    </rPh>
    <rPh sb="5" eb="7">
      <t>ゲツガク</t>
    </rPh>
    <phoneticPr fontId="7"/>
  </si>
  <si>
    <t>（１）　休業給付金の日額の算定</t>
    <rPh sb="4" eb="6">
      <t>キュウギョウ</t>
    </rPh>
    <rPh sb="6" eb="9">
      <t>キュウフキン</t>
    </rPh>
    <rPh sb="10" eb="12">
      <t>ニチガク</t>
    </rPh>
    <rPh sb="13" eb="15">
      <t>サンテイ</t>
    </rPh>
    <phoneticPr fontId="7"/>
  </si>
  <si>
    <t>Ｆ４　（Ｄ４＋Ｅ４）</t>
    <phoneticPr fontId="7"/>
  </si>
  <si>
    <t>Ｆ３　（Ｄ３＋Ｅ１）</t>
    <phoneticPr fontId="7"/>
  </si>
  <si>
    <t>Ｆ２　（Ｄ２＋Ｅ２）</t>
    <phoneticPr fontId="7"/>
  </si>
  <si>
    <t>Ｆ１　（Ｄ１＋Ｅ１）</t>
    <phoneticPr fontId="7"/>
  </si>
  <si>
    <t>合計</t>
    <rPh sb="0" eb="2">
      <t>ゴウケイ</t>
    </rPh>
    <phoneticPr fontId="7"/>
  </si>
  <si>
    <t>Ｅ４　（Ｃ４÷２２）</t>
    <phoneticPr fontId="7"/>
  </si>
  <si>
    <t>Ｅ３　（Ｃ３÷２２）</t>
    <phoneticPr fontId="7"/>
  </si>
  <si>
    <t>Ｅ２　（Ｃ２÷２２）</t>
    <phoneticPr fontId="7"/>
  </si>
  <si>
    <t>Ｅ１　（Ｃ１÷２２）</t>
    <phoneticPr fontId="7"/>
  </si>
  <si>
    <t>Ｄ４　（Ｂ４÷Ａ４）</t>
    <phoneticPr fontId="7"/>
  </si>
  <si>
    <t>Ｄ３　（Ｂ３÷Ａ３）</t>
    <phoneticPr fontId="7"/>
  </si>
  <si>
    <t>Ｄ２　（Ｂ２÷Ａ２）</t>
    <phoneticPr fontId="7"/>
  </si>
  <si>
    <t>Ｄ１　（Ｂ１÷Ａ１）</t>
    <phoneticPr fontId="7"/>
  </si>
  <si>
    <t>報酬①</t>
    <rPh sb="0" eb="2">
      <t>ホウシュウ</t>
    </rPh>
    <phoneticPr fontId="7"/>
  </si>
  <si>
    <t>２３日の場合</t>
    <rPh sb="2" eb="3">
      <t>ニチ</t>
    </rPh>
    <rPh sb="4" eb="6">
      <t>バアイ</t>
    </rPh>
    <phoneticPr fontId="7"/>
  </si>
  <si>
    <t>２２日の場合</t>
    <rPh sb="2" eb="3">
      <t>ニチ</t>
    </rPh>
    <rPh sb="4" eb="6">
      <t>バアイ</t>
    </rPh>
    <phoneticPr fontId="7"/>
  </si>
  <si>
    <t>２１日の場合</t>
    <rPh sb="2" eb="3">
      <t>ニチ</t>
    </rPh>
    <rPh sb="4" eb="6">
      <t>バアイ</t>
    </rPh>
    <phoneticPr fontId="7"/>
  </si>
  <si>
    <t>２０日の場合</t>
    <rPh sb="2" eb="3">
      <t>ニチ</t>
    </rPh>
    <rPh sb="4" eb="6">
      <t>バアイ</t>
    </rPh>
    <phoneticPr fontId="7"/>
  </si>
  <si>
    <t>報
酬
日
額</t>
    <rPh sb="0" eb="1">
      <t>ホウ</t>
    </rPh>
    <rPh sb="2" eb="3">
      <t>シュウ</t>
    </rPh>
    <rPh sb="4" eb="5">
      <t>ニチ</t>
    </rPh>
    <rPh sb="6" eb="7">
      <t>ガク</t>
    </rPh>
    <phoneticPr fontId="7"/>
  </si>
  <si>
    <t>支　給　額　算　定　調　書</t>
    <rPh sb="0" eb="1">
      <t>シ</t>
    </rPh>
    <rPh sb="2" eb="3">
      <t>キュウ</t>
    </rPh>
    <rPh sb="4" eb="5">
      <t>ガク</t>
    </rPh>
    <rPh sb="6" eb="7">
      <t>サン</t>
    </rPh>
    <rPh sb="8" eb="9">
      <t>サダム</t>
    </rPh>
    <rPh sb="10" eb="11">
      <t>チョウ</t>
    </rPh>
    <rPh sb="12" eb="13">
      <t>ショ</t>
    </rPh>
    <phoneticPr fontId="7"/>
  </si>
  <si>
    <t>Ｃ２</t>
    <phoneticPr fontId="7"/>
  </si>
  <si>
    <t>Ｃ１</t>
    <phoneticPr fontId="7"/>
  </si>
  <si>
    <t>合　　計</t>
    <rPh sb="0" eb="1">
      <t>ア</t>
    </rPh>
    <rPh sb="3" eb="4">
      <t>ケイ</t>
    </rPh>
    <phoneticPr fontId="7"/>
  </si>
  <si>
    <t>×</t>
    <phoneticPr fontId="7"/>
  </si>
  <si>
    <t>給与減額の給与種目</t>
    <rPh sb="0" eb="2">
      <t>キュウヨ</t>
    </rPh>
    <rPh sb="2" eb="4">
      <t>ゲンガク</t>
    </rPh>
    <rPh sb="5" eb="7">
      <t>キュウヨ</t>
    </rPh>
    <rPh sb="7" eb="9">
      <t>シュモク</t>
    </rPh>
    <phoneticPr fontId="7"/>
  </si>
  <si>
    <t>金額</t>
    <rPh sb="0" eb="2">
      <t>キンガク</t>
    </rPh>
    <phoneticPr fontId="7"/>
  </si>
  <si>
    <t>種別</t>
    <rPh sb="0" eb="2">
      <t>シュベツ</t>
    </rPh>
    <phoneticPr fontId="7"/>
  </si>
  <si>
    <t>左の手当に対する
期間内の支給割合</t>
    <rPh sb="0" eb="1">
      <t>ヒダリ</t>
    </rPh>
    <rPh sb="2" eb="4">
      <t>テアテ</t>
    </rPh>
    <rPh sb="5" eb="6">
      <t>タイ</t>
    </rPh>
    <rPh sb="9" eb="11">
      <t>キカン</t>
    </rPh>
    <rPh sb="11" eb="12">
      <t>ナイ</t>
    </rPh>
    <rPh sb="13" eb="15">
      <t>シキュウ</t>
    </rPh>
    <rPh sb="15" eb="17">
      <t>ワリアイ</t>
    </rPh>
    <phoneticPr fontId="7"/>
  </si>
  <si>
    <t>本来の
支給額</t>
    <rPh sb="0" eb="2">
      <t>ホンライ</t>
    </rPh>
    <rPh sb="4" eb="7">
      <t>シキュウガク</t>
    </rPh>
    <phoneticPr fontId="7"/>
  </si>
  <si>
    <t>Ｂ３</t>
    <phoneticPr fontId="7"/>
  </si>
  <si>
    <t>Ｂ２</t>
    <phoneticPr fontId="7"/>
  </si>
  <si>
    <t>Ｂ１</t>
    <phoneticPr fontId="7"/>
  </si>
  <si>
    <t>合　　　計</t>
    <rPh sb="0" eb="1">
      <t>ア</t>
    </rPh>
    <rPh sb="4" eb="5">
      <t>ケイ</t>
    </rPh>
    <phoneticPr fontId="7"/>
  </si>
  <si>
    <t>Ａ4</t>
    <phoneticPr fontId="7"/>
  </si>
  <si>
    <t>Ａ3</t>
    <phoneticPr fontId="7"/>
  </si>
  <si>
    <t>Ａ2</t>
    <phoneticPr fontId="7"/>
  </si>
  <si>
    <t>Ａ1</t>
    <phoneticPr fontId="7"/>
  </si>
  <si>
    <t>本来の支給額</t>
    <rPh sb="0" eb="2">
      <t>ホンライ</t>
    </rPh>
    <rPh sb="3" eb="6">
      <t>シキュウガク</t>
    </rPh>
    <phoneticPr fontId="7"/>
  </si>
  <si>
    <t>支給対象日数が</t>
    <rPh sb="0" eb="2">
      <t>シキュウ</t>
    </rPh>
    <rPh sb="2" eb="4">
      <t>タイショウ</t>
    </rPh>
    <rPh sb="4" eb="6">
      <t>ニッスウ</t>
    </rPh>
    <phoneticPr fontId="7"/>
  </si>
  <si>
    <t>当試算シートの下部参照</t>
    <rPh sb="0" eb="1">
      <t>トウ</t>
    </rPh>
    <rPh sb="1" eb="3">
      <t>シサン</t>
    </rPh>
    <rPh sb="7" eb="9">
      <t>カブ</t>
    </rPh>
    <rPh sb="9" eb="11">
      <t>サンショウ</t>
    </rPh>
    <phoneticPr fontId="7"/>
  </si>
  <si>
    <t>給与の支給割合</t>
    <rPh sb="0" eb="2">
      <t>キュウヨ</t>
    </rPh>
    <rPh sb="3" eb="5">
      <t>シキュウ</t>
    </rPh>
    <rPh sb="5" eb="7">
      <t>ワリアイ</t>
    </rPh>
    <phoneticPr fontId="7"/>
  </si>
  <si>
    <t>標準報酬の月額</t>
    <rPh sb="0" eb="2">
      <t>ヒョウジュン</t>
    </rPh>
    <rPh sb="2" eb="4">
      <t>ホウシュウ</t>
    </rPh>
    <rPh sb="5" eb="7">
      <t>ゲツガク</t>
    </rPh>
    <phoneticPr fontId="7"/>
  </si>
  <si>
    <t>傷病手当金試算シート</t>
    <rPh sb="0" eb="2">
      <t>ショウビョウ</t>
    </rPh>
    <rPh sb="2" eb="5">
      <t>テアテキン</t>
    </rPh>
    <rPh sb="5" eb="7">
      <t>シサン</t>
    </rPh>
    <phoneticPr fontId="7"/>
  </si>
  <si>
    <t>※このシートには手を加えないでください。
 　正しく計算されなくなります。</t>
    <rPh sb="8" eb="9">
      <t>テ</t>
    </rPh>
    <rPh sb="10" eb="11">
      <t>クワ</t>
    </rPh>
    <rPh sb="23" eb="24">
      <t>タダ</t>
    </rPh>
    <rPh sb="26" eb="28">
      <t>ケイサン</t>
    </rPh>
    <phoneticPr fontId="7"/>
  </si>
  <si>
    <t>教職調整額</t>
    <rPh sb="0" eb="2">
      <t>キョウショク</t>
    </rPh>
    <rPh sb="2" eb="4">
      <t>チョウセイ</t>
    </rPh>
    <rPh sb="4" eb="5">
      <t>ガク</t>
    </rPh>
    <phoneticPr fontId="7"/>
  </si>
  <si>
    <t>給料月額</t>
    <rPh sb="0" eb="2">
      <t>キュウリョウ</t>
    </rPh>
    <rPh sb="2" eb="4">
      <t>ゲツガク</t>
    </rPh>
    <phoneticPr fontId="7"/>
  </si>
  <si>
    <t>地域手当</t>
    <rPh sb="0" eb="2">
      <t>チイキ</t>
    </rPh>
    <rPh sb="2" eb="4">
      <t>テアテ</t>
    </rPh>
    <phoneticPr fontId="7"/>
  </si>
  <si>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</si>
  <si>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7"/>
  </si>
  <si>
    <t>標準報酬月額</t>
    <phoneticPr fontId="2"/>
  </si>
  <si>
    <t>３　標準報酬月額を入力してください。</t>
    <rPh sb="2" eb="4">
      <t>ヒョウジュン</t>
    </rPh>
    <rPh sb="4" eb="6">
      <t>ホウシュウ</t>
    </rPh>
    <rPh sb="6" eb="8">
      <t>ゲツガク</t>
    </rPh>
    <rPh sb="9" eb="11">
      <t>ニュウリョク</t>
    </rPh>
    <phoneticPr fontId="7"/>
  </si>
  <si>
    <r>
      <t>※</t>
    </r>
    <r>
      <rPr>
        <b/>
        <sz val="10"/>
        <color rgb="FFFF000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phoneticPr fontId="7"/>
  </si>
  <si>
    <t>※給料の調整額は給料月額に含めて入力してください。</t>
    <phoneticPr fontId="2"/>
  </si>
  <si>
    <r>
      <t>１　給与明細や休職発令の辞令等</t>
    </r>
    <r>
      <rPr>
        <b/>
        <sz val="11"/>
        <rFont val="ＭＳ Ｐゴシック"/>
        <family val="3"/>
        <charset val="128"/>
      </rPr>
      <t>（以下「給与明細等」という。）</t>
    </r>
    <r>
      <rPr>
        <b/>
        <sz val="12"/>
        <rFont val="ＭＳ Ｐゴシック"/>
        <family val="3"/>
        <charset val="128"/>
      </rPr>
      <t>から休職中に支給されている
　　給与種目を確認し、必要に応じて　イ　に種目を入力してください。</t>
    </r>
    <rPh sb="2" eb="4">
      <t>キュウヨ</t>
    </rPh>
    <rPh sb="4" eb="6">
      <t>メイサイ</t>
    </rPh>
    <rPh sb="14" eb="15">
      <t>トウ</t>
    </rPh>
    <rPh sb="16" eb="18">
      <t>イカ</t>
    </rPh>
    <rPh sb="19" eb="21">
      <t>キュウヨ</t>
    </rPh>
    <rPh sb="21" eb="23">
      <t>メイサイ</t>
    </rPh>
    <rPh sb="23" eb="24">
      <t>トウ</t>
    </rPh>
    <rPh sb="32" eb="35">
      <t>キュウショクチュウ</t>
    </rPh>
    <rPh sb="36" eb="38">
      <t>シキュウ</t>
    </rPh>
    <rPh sb="48" eb="50">
      <t>シュモク</t>
    </rPh>
    <rPh sb="51" eb="53">
      <t>カクニン</t>
    </rPh>
    <rPh sb="55" eb="57">
      <t>ヒツヨウ</t>
    </rPh>
    <rPh sb="58" eb="59">
      <t>オウ</t>
    </rPh>
    <rPh sb="65" eb="67">
      <t>シュモク</t>
    </rPh>
    <rPh sb="68" eb="70">
      <t>ニュウリョク</t>
    </rPh>
    <phoneticPr fontId="7"/>
  </si>
  <si>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7"/>
  </si>
  <si>
    <t>イ.上記ア以外に休職中に支給されるている給与種目があれば入力してください。</t>
    <rPh sb="2" eb="4">
      <t>ジョウキ</t>
    </rPh>
    <rPh sb="5" eb="7">
      <t>イガイ</t>
    </rPh>
    <rPh sb="8" eb="11">
      <t>キュウショクチュウ</t>
    </rPh>
    <rPh sb="12" eb="14">
      <t>シキュウ</t>
    </rPh>
    <rPh sb="20" eb="22">
      <t>キュウヨ</t>
    </rPh>
    <rPh sb="22" eb="24">
      <t>シュモク</t>
    </rPh>
    <rPh sb="28" eb="30">
      <t>ニュウリョク</t>
    </rPh>
    <phoneticPr fontId="7"/>
  </si>
  <si>
    <t>２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7"/>
  </si>
  <si>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7"/>
  </si>
  <si>
    <t>　※　休職による標準報酬月額の改定は行われません。</t>
    <phoneticPr fontId="2"/>
  </si>
  <si>
    <t>　休職中も支給されている給与種目について減額後の金額を入力してください。</t>
    <rPh sb="1" eb="3">
      <t>キュウショク</t>
    </rPh>
    <rPh sb="20" eb="22">
      <t>ゲンガク</t>
    </rPh>
    <rPh sb="22" eb="23">
      <t>ゴ</t>
    </rPh>
    <rPh sb="24" eb="26">
      <t>キンガク</t>
    </rPh>
    <rPh sb="27" eb="29">
      <t>ニュウリョク</t>
    </rPh>
    <phoneticPr fontId="7"/>
  </si>
  <si>
    <t>※　水色のセルに入力してください。</t>
    <rPh sb="2" eb="3">
      <t>ミズ</t>
    </rPh>
    <phoneticPr fontId="2"/>
  </si>
  <si>
    <t>【機密性２情報】</t>
    <rPh sb="1" eb="4">
      <t>キミツセイ</t>
    </rPh>
    <rPh sb="5" eb="7">
      <t>ジョウホウ</t>
    </rPh>
    <phoneticPr fontId="2"/>
  </si>
  <si>
    <t>関係者以外複製・再配布禁止</t>
    <rPh sb="0" eb="3">
      <t>カンケイシャ</t>
    </rPh>
    <rPh sb="3" eb="5">
      <t>イガイ</t>
    </rPh>
    <rPh sb="5" eb="7">
      <t>フクセイ</t>
    </rPh>
    <rPh sb="8" eb="9">
      <t>サイ</t>
    </rPh>
    <rPh sb="9" eb="11">
      <t>ハイフ</t>
    </rPh>
    <rPh sb="11" eb="13">
      <t>キンシ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</si>
</sst>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7" formatCode="#,##0&quot;円&quot;"/>
    <numFmt numFmtId="178" formatCode="0.00_ "/>
    <numFmt numFmtId="179" formatCode="0.0_ "/>
    <numFmt numFmtId="180" formatCode="#,##0&quot;日&quot;"/>
    <numFmt numFmtId="181" formatCode="#,##0.00_ "/>
    <numFmt numFmtId="182" formatCode="#,##0.00_);[Red]\(#,##0.00\)"/>
    <numFmt numFmtId="183" formatCode="0_);[Red]\(0\)"/>
    <numFmt numFmtId="184" formatCode="#,##0_);[Red]\(#,##0\)"/>
  </numFmts>
  <fonts count="4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rgb="FF0000FF"/>
      <name val="ＭＳ Ｐゴシック"/>
      <family val="3"/>
      <charset val="128"/>
    </font>
    <font>
      <b/>
      <sz val="12"/>
      <color rgb="FF0000FF"/>
      <name val="ＭＳ Ｐゴシック"/>
      <family val="3"/>
      <charset val="128"/>
    </font>
    <font>
      <b/>
      <sz val="16"/>
      <name val="ＭＳ ゴシック"/>
      <family val="3"/>
      <charset val="128"/>
    </font>
    <font>
      <b/>
      <sz val="10"/>
      <color rgb="FFFF0000"/>
      <name val="ＭＳ ゴシック"/>
      <family val="3"/>
      <charset val="128"/>
    </font>
    <font>
      <b/>
      <sz val="16"/>
      <name val="HGPｺﾞｼｯｸE"/>
      <family val="3"/>
      <charset val="128"/>
    </font>
    <font>
      <b/>
      <sz val="16"/>
      <color rgb="FFFF0000"/>
      <name val="HGS創英角ｺﾞｼｯｸUB"/>
      <family val="3"/>
      <charset val="128"/>
    </font>
    <font>
      <b/>
      <sz val="12"/>
      <color rgb="FFFF0000"/>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rgb="FF0000FF"/>
      <name val="ＭＳ Ｐゴシック"/>
      <family val="3"/>
      <charset val="128"/>
    </font>
    <font>
      <b/>
      <sz val="8"/>
      <color rgb="FF0000FF"/>
      <name val="ＭＳ Ｐゴシック"/>
      <family val="3"/>
      <charset val="128"/>
    </font>
    <font>
      <b/>
      <sz val="8"/>
      <name val="ＭＳ Ｐゴシック"/>
      <family val="3"/>
      <charset val="128"/>
    </font>
    <font>
      <b/>
      <sz val="14"/>
      <color rgb="FF0000FF"/>
      <name val="ＭＳ Ｐゴシック"/>
      <family val="3"/>
      <charset val="128"/>
    </font>
    <font>
      <b/>
      <sz val="11"/>
      <color rgb="FFFF0000"/>
      <name val="ＭＳ Ｐゴシック"/>
      <family val="3"/>
      <charset val="128"/>
    </font>
    <font>
      <sz val="16"/>
      <name val="HG丸ｺﾞｼｯｸM-PRO"/>
      <family val="3"/>
      <charset val="128"/>
    </font>
    <font>
      <b/>
      <sz val="16"/>
      <color rgb="FFFF0000"/>
      <name val="HG丸ｺﾞｼｯｸM-PRO"/>
      <family val="3"/>
      <charset val="128"/>
    </font>
    <font>
      <b/>
      <sz val="16"/>
      <name val="HG丸ｺﾞｼｯｸM-PRO"/>
      <family val="3"/>
      <charset val="128"/>
    </font>
    <font>
      <b/>
      <sz val="14"/>
      <color rgb="FFFF0000"/>
      <name val="HG丸ｺﾞｼｯｸM-PRO"/>
      <family val="3"/>
      <charset val="128"/>
    </font>
    <font>
      <b/>
      <sz val="11"/>
      <name val="HG丸ｺﾞｼｯｸM-PRO"/>
      <family val="3"/>
      <charset val="128"/>
    </font>
    <font>
      <b/>
      <sz val="14"/>
      <color theme="0"/>
      <name val="ＭＳ Ｐゴシック"/>
      <family val="3"/>
      <charset val="128"/>
    </font>
    <font>
      <b/>
      <sz val="16"/>
      <name val="HGSｺﾞｼｯｸM"/>
      <family val="3"/>
      <charset val="128"/>
    </font>
    <font>
      <sz val="12"/>
      <color rgb="FFFF0000"/>
      <name val="ＭＳ Ｐゴシック"/>
      <family val="3"/>
      <charset val="128"/>
    </font>
    <font>
      <b/>
      <sz val="10"/>
      <color rgb="FFFF0000"/>
      <name val="ＭＳ Ｐゴシック"/>
      <family val="3"/>
      <charset val="128"/>
    </font>
    <font>
      <b/>
      <sz val="16"/>
      <color rgb="FFFF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theme="0" tint="-0.2499465926084170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46">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0" fontId="6" fillId="0" borderId="0" xfId="2" applyFont="1"/>
    <xf numFmtId="0" fontId="6" fillId="0" borderId="0" xfId="2" applyFont="1" applyAlignment="1">
      <alignment vertical="center"/>
    </xf>
    <xf numFmtId="0" fontId="8" fillId="0" borderId="0" xfId="2" applyFont="1"/>
    <xf numFmtId="0" fontId="9" fillId="0" borderId="0" xfId="2" applyFont="1"/>
    <xf numFmtId="0" fontId="6" fillId="0" borderId="0" xfId="2" applyFont="1" applyAlignment="1">
      <alignment vertical="center" wrapText="1"/>
    </xf>
    <xf numFmtId="0" fontId="9" fillId="0" borderId="0" xfId="2" applyFont="1" applyAlignment="1">
      <alignment vertical="center"/>
    </xf>
    <xf numFmtId="0" fontId="5" fillId="0" borderId="0" xfId="2" applyProtection="1">
      <protection locked="0"/>
    </xf>
    <xf numFmtId="0" fontId="6" fillId="0" borderId="0" xfId="2" applyFont="1" applyProtection="1">
      <protection locked="0"/>
    </xf>
    <xf numFmtId="0" fontId="6" fillId="0" borderId="0" xfId="2" applyFont="1" applyBorder="1" applyAlignment="1" applyProtection="1">
      <alignment horizontal="center" wrapText="1"/>
      <protection locked="0"/>
    </xf>
    <xf numFmtId="0" fontId="6" fillId="0" borderId="0" xfId="2" applyFont="1" applyBorder="1" applyProtection="1">
      <protection locked="0"/>
    </xf>
    <xf numFmtId="0" fontId="6" fillId="0" borderId="0" xfId="2" applyFont="1" applyFill="1" applyBorder="1" applyProtection="1">
      <protection locked="0"/>
    </xf>
    <xf numFmtId="0" fontId="8" fillId="0" borderId="0" xfId="2" applyFont="1" applyFill="1" applyBorder="1" applyProtection="1">
      <protection locked="0"/>
    </xf>
    <xf numFmtId="0" fontId="8" fillId="0" borderId="0" xfId="2" applyFont="1" applyFill="1" applyBorder="1" applyAlignment="1" applyProtection="1">
      <alignment shrinkToFit="1"/>
      <protection locked="0"/>
    </xf>
    <xf numFmtId="38" fontId="8" fillId="0" borderId="0" xfId="3" applyFont="1" applyFill="1" applyBorder="1" applyAlignment="1" applyProtection="1">
      <alignment shrinkToFit="1"/>
      <protection locked="0"/>
    </xf>
    <xf numFmtId="0" fontId="6" fillId="0" borderId="0" xfId="2" applyFont="1" applyFill="1" applyBorder="1" applyAlignment="1" applyProtection="1">
      <protection locked="0"/>
    </xf>
    <xf numFmtId="0" fontId="10" fillId="0" borderId="0" xfId="2" applyFont="1" applyFill="1" applyBorder="1" applyAlignment="1" applyProtection="1">
      <protection locked="0"/>
    </xf>
    <xf numFmtId="0" fontId="6" fillId="0" borderId="0" xfId="2" applyFont="1" applyFill="1" applyBorder="1" applyAlignment="1" applyProtection="1">
      <alignment horizontal="center"/>
      <protection locked="0"/>
    </xf>
    <xf numFmtId="0" fontId="11" fillId="0" borderId="0" xfId="2" applyFont="1" applyFill="1" applyBorder="1" applyProtection="1">
      <protection locked="0"/>
    </xf>
    <xf numFmtId="0" fontId="6" fillId="0" borderId="0" xfId="2" applyFont="1" applyFill="1" applyBorder="1" applyAlignment="1" applyProtection="1">
      <alignment shrinkToFit="1"/>
      <protection locked="0"/>
    </xf>
    <xf numFmtId="38" fontId="6" fillId="0" borderId="0" xfId="2" applyNumberFormat="1" applyFont="1" applyFill="1" applyBorder="1" applyAlignment="1" applyProtection="1">
      <alignment shrinkToFit="1"/>
      <protection locked="0"/>
    </xf>
    <xf numFmtId="38" fontId="6" fillId="0" borderId="0" xfId="3" applyFont="1" applyFill="1" applyBorder="1" applyAlignment="1" applyProtection="1">
      <protection locked="0"/>
    </xf>
    <xf numFmtId="38" fontId="6" fillId="0" borderId="0" xfId="3" applyFont="1" applyFill="1" applyBorder="1" applyAlignment="1" applyProtection="1">
      <alignment shrinkToFit="1"/>
      <protection locked="0"/>
    </xf>
    <xf numFmtId="0" fontId="6" fillId="0" borderId="0" xfId="2" applyFont="1" applyProtection="1"/>
    <xf numFmtId="0" fontId="5" fillId="0" borderId="0" xfId="2" applyFont="1" applyAlignment="1" applyProtection="1">
      <alignment vertical="center" wrapText="1"/>
    </xf>
    <xf numFmtId="0" fontId="6" fillId="0" borderId="0" xfId="2" applyFont="1" applyAlignment="1" applyProtection="1">
      <alignment vertical="center"/>
      <protection locked="0"/>
    </xf>
    <xf numFmtId="0" fontId="6" fillId="0" borderId="0" xfId="2" applyFont="1" applyAlignment="1" applyProtection="1">
      <alignment vertical="center"/>
    </xf>
    <xf numFmtId="0" fontId="8" fillId="0" borderId="0" xfId="2" applyFont="1" applyAlignment="1" applyProtection="1">
      <alignment vertical="center"/>
    </xf>
    <xf numFmtId="0" fontId="6" fillId="0" borderId="0" xfId="2" applyFont="1" applyFill="1" applyBorder="1" applyAlignment="1" applyProtection="1"/>
    <xf numFmtId="0" fontId="6" fillId="0" borderId="0" xfId="2" applyFont="1" applyFill="1" applyBorder="1" applyProtection="1"/>
    <xf numFmtId="0" fontId="6" fillId="0" borderId="0" xfId="2" applyFont="1" applyFill="1" applyBorder="1" applyAlignment="1" applyProtection="1">
      <alignment shrinkToFit="1"/>
    </xf>
    <xf numFmtId="0" fontId="6" fillId="0" borderId="0" xfId="2" applyFont="1" applyFill="1" applyBorder="1" applyAlignment="1" applyProtection="1">
      <alignment vertical="center" wrapText="1"/>
      <protection locked="0"/>
    </xf>
    <xf numFmtId="0" fontId="11" fillId="0" borderId="0" xfId="2" applyFont="1" applyFill="1" applyBorder="1" applyProtection="1"/>
    <xf numFmtId="0" fontId="6" fillId="0" borderId="0" xfId="2" applyFont="1" applyAlignment="1" applyProtection="1">
      <protection locked="0"/>
    </xf>
    <xf numFmtId="0" fontId="6" fillId="0" borderId="0" xfId="2" applyFont="1" applyAlignment="1" applyProtection="1"/>
    <xf numFmtId="0" fontId="8" fillId="0" borderId="0" xfId="2" applyFont="1" applyAlignment="1" applyProtection="1"/>
    <xf numFmtId="0" fontId="6" fillId="0" borderId="0" xfId="2" applyFont="1" applyBorder="1" applyAlignment="1" applyProtection="1">
      <alignment vertical="center"/>
    </xf>
    <xf numFmtId="0" fontId="6" fillId="0" borderId="0" xfId="2" applyFont="1" applyBorder="1" applyAlignment="1" applyProtection="1">
      <alignment horizontal="center" vertical="center"/>
    </xf>
    <xf numFmtId="0" fontId="6" fillId="0" borderId="19" xfId="2" applyFont="1" applyBorder="1" applyAlignment="1" applyProtection="1">
      <alignment horizontal="center" vertical="center"/>
    </xf>
    <xf numFmtId="0" fontId="8" fillId="0" borderId="0" xfId="2" applyFont="1" applyAlignment="1" applyProtection="1">
      <alignment vertical="center"/>
      <protection locked="0"/>
    </xf>
    <xf numFmtId="0" fontId="6" fillId="0" borderId="0" xfId="2" applyFont="1" applyFill="1" applyProtection="1">
      <protection locked="0"/>
    </xf>
    <xf numFmtId="0" fontId="8" fillId="0" borderId="0" xfId="2" applyFont="1" applyAlignment="1" applyProtection="1">
      <alignment vertical="center" wrapText="1"/>
    </xf>
    <xf numFmtId="0" fontId="5" fillId="0" borderId="0" xfId="2" applyBorder="1" applyProtection="1">
      <protection locked="0"/>
    </xf>
    <xf numFmtId="49" fontId="14" fillId="0" borderId="0" xfId="2" applyNumberFormat="1" applyFont="1" applyAlignment="1" applyProtection="1">
      <protection locked="0"/>
    </xf>
    <xf numFmtId="49" fontId="15" fillId="2" borderId="0" xfId="2" applyNumberFormat="1" applyFont="1" applyFill="1" applyAlignment="1" applyProtection="1">
      <alignment vertical="center" wrapText="1"/>
    </xf>
    <xf numFmtId="49" fontId="14" fillId="2" borderId="0" xfId="2" applyNumberFormat="1" applyFont="1" applyFill="1" applyAlignment="1" applyProtection="1"/>
    <xf numFmtId="49" fontId="16" fillId="2" borderId="0" xfId="2" applyNumberFormat="1" applyFont="1" applyFill="1" applyAlignment="1" applyProtection="1"/>
    <xf numFmtId="49" fontId="17" fillId="2" borderId="0" xfId="2" applyNumberFormat="1" applyFont="1" applyFill="1" applyAlignment="1" applyProtection="1">
      <alignment vertical="center"/>
    </xf>
    <xf numFmtId="0" fontId="5" fillId="0" borderId="0" xfId="2" applyProtection="1"/>
    <xf numFmtId="0" fontId="6" fillId="0" borderId="0" xfId="2" applyFont="1" applyBorder="1" applyAlignment="1" applyProtection="1">
      <alignment horizontal="center" wrapText="1"/>
    </xf>
    <xf numFmtId="0" fontId="6" fillId="0" borderId="0" xfId="2" applyFont="1" applyBorder="1" applyProtection="1"/>
    <xf numFmtId="0" fontId="8" fillId="0" borderId="0" xfId="2" applyFont="1" applyFill="1" applyBorder="1" applyProtection="1"/>
    <xf numFmtId="0" fontId="8" fillId="0" borderId="0" xfId="2" applyFont="1" applyFill="1" applyBorder="1" applyAlignment="1" applyProtection="1">
      <alignment shrinkToFit="1"/>
    </xf>
    <xf numFmtId="38" fontId="8" fillId="0" borderId="0" xfId="3" applyFont="1" applyFill="1" applyBorder="1" applyAlignment="1" applyProtection="1">
      <alignment shrinkToFit="1"/>
    </xf>
    <xf numFmtId="0" fontId="10" fillId="0" borderId="0" xfId="2" applyFont="1" applyFill="1" applyBorder="1" applyAlignment="1" applyProtection="1"/>
    <xf numFmtId="0" fontId="6" fillId="0" borderId="0" xfId="2" applyFont="1" applyFill="1" applyBorder="1" applyAlignment="1" applyProtection="1">
      <alignment horizontal="center"/>
    </xf>
    <xf numFmtId="38" fontId="6" fillId="0" borderId="0" xfId="2" applyNumberFormat="1" applyFont="1" applyFill="1" applyBorder="1" applyAlignment="1" applyProtection="1">
      <alignment shrinkToFit="1"/>
    </xf>
    <xf numFmtId="38" fontId="6" fillId="0" borderId="0" xfId="3" applyFont="1" applyFill="1" applyBorder="1" applyAlignment="1" applyProtection="1"/>
    <xf numFmtId="38" fontId="6" fillId="0" borderId="0" xfId="3" applyFont="1" applyFill="1" applyBorder="1" applyAlignment="1" applyProtection="1">
      <alignment shrinkToFit="1"/>
    </xf>
    <xf numFmtId="0" fontId="6" fillId="0" borderId="0" xfId="2" applyFont="1" applyFill="1" applyBorder="1" applyAlignment="1" applyProtection="1">
      <alignment vertical="center" wrapText="1"/>
    </xf>
    <xf numFmtId="0" fontId="6" fillId="0" borderId="0" xfId="2" applyFont="1" applyFill="1" applyProtection="1"/>
    <xf numFmtId="0" fontId="5" fillId="0" borderId="0" xfId="2" applyBorder="1" applyProtection="1"/>
    <xf numFmtId="49" fontId="14" fillId="0" borderId="0" xfId="2" applyNumberFormat="1" applyFont="1" applyAlignment="1" applyProtection="1"/>
    <xf numFmtId="0" fontId="20" fillId="0" borderId="0" xfId="2" applyFont="1" applyProtection="1"/>
    <xf numFmtId="0" fontId="20" fillId="0" borderId="0" xfId="2" applyFont="1" applyAlignment="1" applyProtection="1"/>
    <xf numFmtId="0" fontId="8" fillId="0" borderId="0" xfId="2" applyFont="1" applyProtection="1"/>
    <xf numFmtId="0" fontId="20" fillId="4" borderId="0" xfId="2" applyFont="1" applyFill="1" applyProtection="1"/>
    <xf numFmtId="0" fontId="8" fillId="4" borderId="0" xfId="2" applyFont="1" applyFill="1" applyProtection="1"/>
    <xf numFmtId="0" fontId="5" fillId="4" borderId="0" xfId="2" applyFill="1" applyProtection="1"/>
    <xf numFmtId="0" fontId="9" fillId="0" borderId="0" xfId="2" applyFont="1" applyFill="1" applyBorder="1" applyAlignment="1" applyProtection="1">
      <alignment shrinkToFit="1"/>
    </xf>
    <xf numFmtId="38" fontId="9" fillId="0" borderId="0" xfId="3" applyFont="1" applyFill="1" applyBorder="1" applyAlignment="1" applyProtection="1">
      <alignment shrinkToFit="1"/>
    </xf>
    <xf numFmtId="38" fontId="8" fillId="0" borderId="0" xfId="3" applyFont="1" applyFill="1" applyAlignment="1" applyProtection="1">
      <alignment horizontal="center" shrinkToFit="1"/>
    </xf>
    <xf numFmtId="0" fontId="21" fillId="0" borderId="0" xfId="2" applyFont="1" applyProtection="1"/>
    <xf numFmtId="0" fontId="9" fillId="0" borderId="0" xfId="2" applyFont="1" applyAlignment="1" applyProtection="1">
      <alignment horizontal="center"/>
    </xf>
    <xf numFmtId="0" fontId="20" fillId="0" borderId="0" xfId="2" applyFont="1" applyBorder="1" applyAlignment="1" applyProtection="1">
      <alignment horizontal="center" wrapText="1"/>
    </xf>
    <xf numFmtId="0" fontId="20" fillId="0" borderId="0" xfId="2" applyFont="1" applyAlignment="1" applyProtection="1">
      <alignment horizontal="center"/>
    </xf>
    <xf numFmtId="0" fontId="22" fillId="0" borderId="0" xfId="2" applyFont="1" applyAlignment="1" applyProtection="1"/>
    <xf numFmtId="0" fontId="23" fillId="0" borderId="0" xfId="2" applyFont="1" applyAlignment="1" applyProtection="1"/>
    <xf numFmtId="0" fontId="20" fillId="0" borderId="0" xfId="2" applyFont="1" applyAlignment="1" applyProtection="1">
      <alignment horizontal="right"/>
    </xf>
    <xf numFmtId="0" fontId="5" fillId="0" borderId="0" xfId="2" applyBorder="1" applyAlignment="1" applyProtection="1"/>
    <xf numFmtId="0" fontId="20" fillId="0" borderId="0" xfId="2" applyFont="1" applyBorder="1" applyProtection="1"/>
    <xf numFmtId="0" fontId="24" fillId="0" borderId="0" xfId="2" applyFont="1" applyProtection="1"/>
    <xf numFmtId="0" fontId="25" fillId="0" borderId="0" xfId="2" applyFont="1" applyBorder="1" applyAlignment="1" applyProtection="1">
      <alignment shrinkToFit="1"/>
    </xf>
    <xf numFmtId="38" fontId="6" fillId="0" borderId="0" xfId="3" applyFont="1" applyBorder="1" applyAlignment="1" applyProtection="1">
      <alignment shrinkToFit="1"/>
    </xf>
    <xf numFmtId="0" fontId="20" fillId="0" borderId="0" xfId="2" applyFont="1" applyBorder="1" applyAlignment="1" applyProtection="1"/>
    <xf numFmtId="0" fontId="5" fillId="0" borderId="0" xfId="2" applyFont="1" applyBorder="1" applyProtection="1"/>
    <xf numFmtId="0" fontId="6" fillId="0" borderId="0" xfId="2" applyFont="1" applyBorder="1" applyAlignment="1" applyProtection="1">
      <alignment shrinkToFit="1"/>
    </xf>
    <xf numFmtId="0" fontId="5" fillId="0" borderId="0" xfId="2" applyFont="1" applyProtection="1"/>
    <xf numFmtId="0" fontId="5" fillId="0" borderId="0" xfId="2" applyAlignment="1" applyProtection="1"/>
    <xf numFmtId="0" fontId="6" fillId="0" borderId="0" xfId="2" applyFont="1" applyAlignment="1" applyProtection="1">
      <alignment shrinkToFit="1"/>
    </xf>
    <xf numFmtId="38" fontId="6" fillId="0" borderId="0" xfId="2" applyNumberFormat="1" applyFont="1" applyAlignment="1" applyProtection="1">
      <alignment shrinkToFit="1"/>
    </xf>
    <xf numFmtId="0" fontId="20" fillId="0" borderId="0" xfId="2" applyFont="1" applyBorder="1" applyAlignment="1" applyProtection="1">
      <alignment vertical="center" wrapText="1"/>
    </xf>
    <xf numFmtId="0" fontId="26" fillId="0" borderId="0" xfId="2" applyFont="1" applyBorder="1" applyProtection="1"/>
    <xf numFmtId="0" fontId="20" fillId="0" borderId="0" xfId="2" applyFont="1" applyAlignment="1" applyProtection="1">
      <alignment vertical="center"/>
    </xf>
    <xf numFmtId="0" fontId="20" fillId="0" borderId="0" xfId="2" applyFont="1" applyBorder="1" applyAlignment="1" applyProtection="1">
      <alignment vertical="center"/>
    </xf>
    <xf numFmtId="0" fontId="5" fillId="0" borderId="0" xfId="2" applyBorder="1" applyAlignment="1" applyProtection="1">
      <alignment vertical="center"/>
    </xf>
    <xf numFmtId="0" fontId="23" fillId="0" borderId="0" xfId="2" applyFont="1" applyBorder="1" applyAlignment="1" applyProtection="1">
      <alignment vertical="center"/>
    </xf>
    <xf numFmtId="0" fontId="5" fillId="0" borderId="0" xfId="2" applyFont="1" applyBorder="1" applyAlignment="1" applyProtection="1">
      <alignment vertical="center"/>
    </xf>
    <xf numFmtId="0" fontId="19" fillId="0" borderId="0" xfId="2" applyFont="1" applyBorder="1" applyAlignment="1" applyProtection="1">
      <alignment vertical="center"/>
    </xf>
    <xf numFmtId="0" fontId="23" fillId="0" borderId="0" xfId="2" applyFont="1" applyProtection="1"/>
    <xf numFmtId="0" fontId="20" fillId="0" borderId="0" xfId="2" applyFont="1" applyFill="1" applyProtection="1"/>
    <xf numFmtId="0" fontId="20" fillId="0" borderId="9" xfId="2" applyFont="1" applyBorder="1" applyAlignment="1" applyProtection="1"/>
    <xf numFmtId="0" fontId="7" fillId="0" borderId="0" xfId="2" applyFont="1" applyFill="1" applyBorder="1" applyAlignment="1" applyProtection="1">
      <alignment horizontal="center"/>
    </xf>
    <xf numFmtId="0" fontId="7" fillId="0" borderId="3" xfId="2" applyFont="1" applyFill="1" applyBorder="1" applyAlignment="1" applyProtection="1">
      <alignment horizontal="center"/>
    </xf>
    <xf numFmtId="0" fontId="7" fillId="0" borderId="7" xfId="2" applyFont="1" applyFill="1" applyBorder="1" applyAlignment="1" applyProtection="1">
      <alignment horizontal="center"/>
    </xf>
    <xf numFmtId="0" fontId="5" fillId="0" borderId="20" xfId="2" applyBorder="1" applyProtection="1"/>
    <xf numFmtId="0" fontId="20" fillId="0" borderId="7" xfId="2" applyFont="1" applyFill="1" applyBorder="1" applyAlignment="1" applyProtection="1">
      <alignment shrinkToFit="1"/>
    </xf>
    <xf numFmtId="38" fontId="30" fillId="4" borderId="0" xfId="3" applyFont="1" applyFill="1" applyBorder="1" applyAlignment="1" applyProtection="1">
      <alignment vertical="center"/>
    </xf>
    <xf numFmtId="0" fontId="5" fillId="0" borderId="0" xfId="2" applyFill="1" applyProtection="1"/>
    <xf numFmtId="0" fontId="5" fillId="0" borderId="0" xfId="2" applyFill="1" applyAlignment="1" applyProtection="1"/>
    <xf numFmtId="49" fontId="14" fillId="0" borderId="0" xfId="2" applyNumberFormat="1" applyFont="1" applyFill="1" applyAlignment="1" applyProtection="1">
      <alignment horizontal="center"/>
    </xf>
    <xf numFmtId="0" fontId="5" fillId="0" borderId="0" xfId="2" applyFill="1" applyBorder="1" applyAlignment="1" applyProtection="1">
      <alignment vertical="center"/>
    </xf>
    <xf numFmtId="38" fontId="30" fillId="0" borderId="0" xfId="3" applyFont="1" applyFill="1" applyBorder="1" applyAlignment="1" applyProtection="1">
      <alignment vertical="center"/>
    </xf>
    <xf numFmtId="0" fontId="5" fillId="0" borderId="0" xfId="2" applyFill="1" applyBorder="1" applyAlignment="1" applyProtection="1">
      <alignment horizontal="center" vertical="center"/>
    </xf>
    <xf numFmtId="38" fontId="0" fillId="0" borderId="0" xfId="3" applyFont="1" applyFill="1" applyBorder="1" applyAlignment="1" applyProtection="1">
      <alignment horizontal="right" vertical="center"/>
    </xf>
    <xf numFmtId="0" fontId="5" fillId="0" borderId="0" xfId="2" applyFill="1" applyBorder="1" applyProtection="1"/>
    <xf numFmtId="0" fontId="9" fillId="0" borderId="0" xfId="2" applyFont="1" applyFill="1" applyBorder="1" applyAlignment="1" applyProtection="1">
      <alignment horizontal="center" vertical="center"/>
    </xf>
    <xf numFmtId="49" fontId="14" fillId="0" borderId="0" xfId="2" applyNumberFormat="1" applyFont="1" applyBorder="1" applyAlignment="1" applyProtection="1">
      <alignment vertical="center"/>
    </xf>
    <xf numFmtId="49" fontId="32" fillId="0" borderId="0" xfId="2" applyNumberFormat="1" applyFont="1" applyAlignment="1" applyProtection="1"/>
    <xf numFmtId="49" fontId="33" fillId="0" borderId="0" xfId="2" applyNumberFormat="1" applyFont="1" applyAlignment="1" applyProtection="1"/>
    <xf numFmtId="49" fontId="34" fillId="0" borderId="0" xfId="2" applyNumberFormat="1" applyFont="1" applyAlignment="1" applyProtection="1"/>
    <xf numFmtId="49" fontId="35" fillId="0" borderId="0" xfId="2" applyNumberFormat="1" applyFont="1" applyAlignment="1" applyProtection="1"/>
    <xf numFmtId="0" fontId="36" fillId="0" borderId="0" xfId="2" applyFont="1" applyProtection="1"/>
    <xf numFmtId="49" fontId="38" fillId="0" borderId="0" xfId="2" applyNumberFormat="1" applyFont="1" applyAlignment="1" applyProtection="1"/>
    <xf numFmtId="0" fontId="39" fillId="0" borderId="0" xfId="2" applyFont="1" applyFill="1" applyBorder="1" applyProtection="1"/>
    <xf numFmtId="0" fontId="6" fillId="0" borderId="0" xfId="2" applyFont="1" applyFill="1" applyAlignment="1" applyProtection="1"/>
    <xf numFmtId="0" fontId="6" fillId="0" borderId="0" xfId="2" applyFont="1" applyFill="1" applyAlignment="1" applyProtection="1">
      <alignment vertical="top"/>
    </xf>
    <xf numFmtId="0" fontId="6" fillId="0" borderId="0" xfId="2" applyFont="1" applyFill="1" applyAlignment="1" applyProtection="1">
      <alignment vertical="center"/>
    </xf>
    <xf numFmtId="0" fontId="5" fillId="0" borderId="0" xfId="2" applyFont="1" applyAlignment="1" applyProtection="1">
      <alignment vertical="center"/>
    </xf>
    <xf numFmtId="0" fontId="31" fillId="0" borderId="0" xfId="2" applyFont="1" applyAlignment="1" applyProtection="1">
      <alignment vertical="center"/>
    </xf>
    <xf numFmtId="184" fontId="7" fillId="0" borderId="7" xfId="2" applyNumberFormat="1" applyFont="1" applyFill="1" applyBorder="1" applyAlignment="1" applyProtection="1">
      <alignment horizontal="center"/>
    </xf>
    <xf numFmtId="184" fontId="7" fillId="0" borderId="3" xfId="2" applyNumberFormat="1" applyFont="1" applyFill="1" applyBorder="1" applyAlignment="1" applyProtection="1">
      <alignment horizontal="center"/>
    </xf>
    <xf numFmtId="49" fontId="41" fillId="0" borderId="0" xfId="2" applyNumberFormat="1" applyFont="1" applyAlignment="1" applyProtection="1"/>
    <xf numFmtId="0" fontId="18" fillId="0" borderId="0" xfId="2" applyFont="1" applyFill="1" applyBorder="1" applyProtection="1"/>
    <xf numFmtId="0" fontId="19" fillId="0" borderId="0" xfId="2" applyFont="1" applyProtection="1"/>
    <xf numFmtId="0" fontId="19" fillId="0" borderId="0" xfId="2" applyFont="1" applyFill="1" applyBorder="1" applyAlignment="1" applyProtection="1">
      <alignment vertical="center" wrapText="1"/>
    </xf>
    <xf numFmtId="0" fontId="13" fillId="3" borderId="16" xfId="2" applyFont="1" applyFill="1" applyBorder="1" applyAlignment="1" applyProtection="1">
      <alignment horizontal="center" vertical="center"/>
      <protection locked="0"/>
    </xf>
    <xf numFmtId="0" fontId="13" fillId="3" borderId="15" xfId="2" applyFont="1" applyFill="1" applyBorder="1" applyAlignment="1" applyProtection="1">
      <alignment horizontal="center" vertical="center"/>
      <protection locked="0"/>
    </xf>
    <xf numFmtId="0" fontId="13" fillId="3" borderId="14" xfId="2" applyFont="1" applyFill="1" applyBorder="1" applyAlignment="1" applyProtection="1">
      <alignment horizontal="center" vertical="center"/>
      <protection locked="0"/>
    </xf>
    <xf numFmtId="0" fontId="6" fillId="0" borderId="0" xfId="2" applyFont="1" applyAlignment="1" applyProtection="1">
      <alignment horizontal="center" vertical="center"/>
    </xf>
    <xf numFmtId="0" fontId="6" fillId="0" borderId="43" xfId="2" applyFont="1" applyBorder="1" applyAlignment="1" applyProtection="1">
      <alignment horizontal="center" vertical="center"/>
    </xf>
    <xf numFmtId="0" fontId="12" fillId="3" borderId="16" xfId="2" applyFont="1" applyFill="1" applyBorder="1" applyAlignment="1" applyProtection="1">
      <alignment horizontal="center" vertical="center"/>
      <protection locked="0"/>
    </xf>
    <xf numFmtId="0" fontId="12" fillId="3" borderId="15" xfId="2" applyFont="1" applyFill="1" applyBorder="1" applyAlignment="1" applyProtection="1">
      <alignment horizontal="center" vertical="center"/>
      <protection locked="0"/>
    </xf>
    <xf numFmtId="0" fontId="12" fillId="3" borderId="14" xfId="2" applyFont="1" applyFill="1" applyBorder="1" applyAlignment="1" applyProtection="1">
      <alignment horizontal="center" vertical="center"/>
      <protection locked="0"/>
    </xf>
    <xf numFmtId="0" fontId="6" fillId="0" borderId="16" xfId="2" applyFont="1" applyBorder="1" applyAlignment="1" applyProtection="1">
      <alignment horizontal="center" vertical="center"/>
    </xf>
    <xf numFmtId="0" fontId="6" fillId="0" borderId="15" xfId="2" applyFont="1" applyBorder="1" applyAlignment="1" applyProtection="1">
      <alignment horizontal="center" vertical="center"/>
    </xf>
    <xf numFmtId="0" fontId="6" fillId="0" borderId="14" xfId="2" applyFont="1" applyBorder="1" applyAlignment="1" applyProtection="1">
      <alignment horizontal="center" vertical="center"/>
    </xf>
    <xf numFmtId="0" fontId="6" fillId="0" borderId="0" xfId="2" applyFont="1" applyAlignment="1" applyProtection="1">
      <alignment vertical="center" wrapText="1"/>
    </xf>
    <xf numFmtId="0" fontId="6" fillId="0" borderId="18" xfId="2" applyFont="1" applyBorder="1" applyAlignment="1" applyProtection="1">
      <alignment horizontal="center"/>
    </xf>
    <xf numFmtId="0" fontId="6" fillId="0" borderId="0" xfId="2" applyFont="1" applyBorder="1" applyAlignment="1" applyProtection="1">
      <alignment horizontal="center"/>
    </xf>
    <xf numFmtId="0" fontId="6" fillId="0" borderId="0" xfId="2" applyFont="1" applyAlignment="1" applyProtection="1">
      <alignment horizontal="center"/>
    </xf>
    <xf numFmtId="0" fontId="6" fillId="0" borderId="39" xfId="2" applyFont="1" applyBorder="1" applyAlignment="1" applyProtection="1">
      <alignment horizontal="center" vertical="center"/>
    </xf>
    <xf numFmtId="0" fontId="5" fillId="0" borderId="16" xfId="2" applyFont="1" applyBorder="1" applyAlignment="1" applyProtection="1">
      <alignment horizontal="center" vertical="center" shrinkToFit="1"/>
    </xf>
    <xf numFmtId="0" fontId="5" fillId="0" borderId="15" xfId="2" applyFont="1" applyBorder="1" applyAlignment="1" applyProtection="1">
      <alignment horizontal="center" vertical="center" shrinkToFit="1"/>
    </xf>
    <xf numFmtId="0" fontId="5" fillId="0" borderId="14" xfId="2" applyFont="1" applyBorder="1" applyAlignment="1" applyProtection="1">
      <alignment horizontal="center" vertical="center" shrinkToFit="1"/>
    </xf>
    <xf numFmtId="38" fontId="6" fillId="0" borderId="0" xfId="2" applyNumberFormat="1" applyFont="1" applyBorder="1" applyAlignment="1" applyProtection="1">
      <alignment shrinkToFit="1"/>
    </xf>
    <xf numFmtId="0" fontId="6" fillId="0" borderId="0" xfId="2" applyFont="1" applyBorder="1" applyAlignment="1" applyProtection="1">
      <alignment shrinkToFit="1"/>
    </xf>
    <xf numFmtId="177" fontId="12" fillId="3" borderId="16" xfId="2" applyNumberFormat="1" applyFont="1" applyFill="1" applyBorder="1" applyAlignment="1" applyProtection="1">
      <alignment horizontal="right" vertical="center"/>
      <protection locked="0"/>
    </xf>
    <xf numFmtId="177" fontId="12" fillId="3" borderId="15" xfId="2" applyNumberFormat="1" applyFont="1" applyFill="1" applyBorder="1" applyAlignment="1" applyProtection="1">
      <alignment horizontal="right" vertical="center"/>
      <protection locked="0"/>
    </xf>
    <xf numFmtId="177" fontId="12" fillId="3" borderId="14" xfId="2" applyNumberFormat="1" applyFont="1" applyFill="1" applyBorder="1" applyAlignment="1" applyProtection="1">
      <alignment horizontal="right" vertical="center"/>
      <protection locked="0"/>
    </xf>
    <xf numFmtId="0" fontId="13" fillId="0" borderId="16" xfId="2" applyFont="1" applyFill="1" applyBorder="1" applyAlignment="1" applyProtection="1">
      <alignment horizontal="center" vertical="center"/>
      <protection locked="0"/>
    </xf>
    <xf numFmtId="0" fontId="13" fillId="0" borderId="15" xfId="2" applyFont="1" applyFill="1" applyBorder="1" applyAlignment="1" applyProtection="1">
      <alignment horizontal="center" vertical="center"/>
      <protection locked="0"/>
    </xf>
    <xf numFmtId="0" fontId="13" fillId="0" borderId="14" xfId="2" applyFont="1" applyFill="1" applyBorder="1" applyAlignment="1" applyProtection="1">
      <alignment horizontal="center" vertical="center"/>
      <protection locked="0"/>
    </xf>
    <xf numFmtId="0" fontId="6" fillId="0" borderId="17" xfId="2" applyFont="1" applyBorder="1" applyAlignment="1" applyProtection="1">
      <alignment horizontal="center" vertical="center"/>
    </xf>
    <xf numFmtId="0" fontId="19" fillId="0" borderId="31" xfId="2" applyFont="1" applyBorder="1" applyAlignment="1" applyProtection="1">
      <alignment horizontal="left" vertical="center" wrapText="1"/>
    </xf>
    <xf numFmtId="0" fontId="8" fillId="0" borderId="0" xfId="2" applyFont="1" applyAlignment="1" applyProtection="1">
      <alignment horizontal="left" vertical="center" wrapText="1"/>
    </xf>
    <xf numFmtId="0" fontId="6" fillId="0" borderId="13" xfId="2" applyFont="1" applyBorder="1" applyAlignment="1" applyProtection="1">
      <alignment horizontal="center" shrinkToFit="1"/>
    </xf>
    <xf numFmtId="38" fontId="6" fillId="0" borderId="13" xfId="2" applyNumberFormat="1" applyFont="1" applyBorder="1" applyAlignment="1" applyProtection="1">
      <alignment horizontal="center" shrinkToFit="1"/>
    </xf>
    <xf numFmtId="0" fontId="6" fillId="0" borderId="13" xfId="2" applyFont="1" applyBorder="1" applyAlignment="1" applyProtection="1">
      <alignment horizontal="center"/>
    </xf>
    <xf numFmtId="38" fontId="6" fillId="0" borderId="13" xfId="3" applyFont="1" applyBorder="1" applyAlignment="1" applyProtection="1">
      <alignment horizontal="center" shrinkToFit="1"/>
    </xf>
    <xf numFmtId="177" fontId="12" fillId="3" borderId="17" xfId="2" applyNumberFormat="1" applyFont="1" applyFill="1" applyBorder="1" applyAlignment="1" applyProtection="1">
      <alignment horizontal="center" vertical="center"/>
      <protection locked="0"/>
    </xf>
    <xf numFmtId="177" fontId="30" fillId="5" borderId="38" xfId="2" applyNumberFormat="1" applyFont="1" applyFill="1" applyBorder="1" applyAlignment="1" applyProtection="1">
      <alignment vertical="center"/>
    </xf>
    <xf numFmtId="177" fontId="30" fillId="5" borderId="15" xfId="2" applyNumberFormat="1" applyFont="1" applyFill="1" applyBorder="1" applyAlignment="1" applyProtection="1">
      <alignment vertical="center"/>
    </xf>
    <xf numFmtId="177" fontId="30" fillId="5" borderId="14" xfId="2" applyNumberFormat="1" applyFont="1" applyFill="1" applyBorder="1" applyAlignment="1" applyProtection="1">
      <alignment vertical="center"/>
    </xf>
    <xf numFmtId="0" fontId="20" fillId="0" borderId="4" xfId="2" applyFont="1" applyBorder="1" applyAlignment="1" applyProtection="1">
      <alignment horizontal="center"/>
    </xf>
    <xf numFmtId="0" fontId="20" fillId="0" borderId="6" xfId="2" applyFont="1" applyBorder="1" applyAlignment="1" applyProtection="1">
      <alignment horizontal="center"/>
    </xf>
    <xf numFmtId="0" fontId="5" fillId="0" borderId="32" xfId="2" applyBorder="1" applyAlignment="1" applyProtection="1">
      <alignment horizontal="center" vertical="center"/>
    </xf>
    <xf numFmtId="0" fontId="5" fillId="0" borderId="31" xfId="2" applyBorder="1" applyAlignment="1" applyProtection="1">
      <alignment horizontal="center" vertical="center"/>
    </xf>
    <xf numFmtId="0" fontId="5" fillId="0" borderId="33" xfId="2" applyBorder="1" applyAlignment="1" applyProtection="1">
      <alignment horizontal="center" vertical="center"/>
    </xf>
    <xf numFmtId="0" fontId="5" fillId="0" borderId="30" xfId="2" applyBorder="1" applyAlignment="1" applyProtection="1">
      <alignment horizontal="center" vertical="center"/>
    </xf>
    <xf numFmtId="0" fontId="8" fillId="0" borderId="6" xfId="2" applyFont="1" applyFill="1" applyBorder="1" applyAlignment="1" applyProtection="1"/>
    <xf numFmtId="0" fontId="8" fillId="0" borderId="5" xfId="2" applyFont="1" applyFill="1" applyBorder="1" applyAlignment="1" applyProtection="1"/>
    <xf numFmtId="180" fontId="30" fillId="4" borderId="6" xfId="2" applyNumberFormat="1" applyFont="1" applyFill="1" applyBorder="1" applyAlignment="1" applyProtection="1">
      <alignment horizontal="center"/>
    </xf>
    <xf numFmtId="0" fontId="20" fillId="0" borderId="0" xfId="2" applyFont="1" applyAlignment="1" applyProtection="1"/>
    <xf numFmtId="0" fontId="5" fillId="0" borderId="0" xfId="2" applyAlignment="1" applyProtection="1"/>
    <xf numFmtId="38" fontId="6" fillId="0" borderId="0" xfId="2" applyNumberFormat="1" applyFont="1" applyAlignment="1" applyProtection="1">
      <alignment shrinkToFit="1"/>
    </xf>
    <xf numFmtId="0" fontId="6" fillId="0" borderId="0" xfId="2" applyFont="1" applyAlignment="1" applyProtection="1">
      <alignment shrinkToFit="1"/>
    </xf>
    <xf numFmtId="0" fontId="20" fillId="0" borderId="11" xfId="2" applyFont="1" applyBorder="1" applyAlignment="1" applyProtection="1">
      <alignment horizontal="center" vertical="center" wrapText="1"/>
    </xf>
    <xf numFmtId="0" fontId="20" fillId="0" borderId="12" xfId="2" applyFont="1" applyBorder="1" applyAlignment="1" applyProtection="1">
      <alignment horizontal="center" vertical="center" wrapText="1"/>
    </xf>
    <xf numFmtId="0" fontId="20" fillId="0" borderId="10" xfId="2" applyFont="1" applyBorder="1" applyAlignment="1" applyProtection="1">
      <alignment horizontal="center" vertical="center" wrapText="1"/>
    </xf>
    <xf numFmtId="0" fontId="20" fillId="0" borderId="8" xfId="2" applyFont="1" applyBorder="1" applyAlignment="1" applyProtection="1">
      <alignment horizontal="center" vertical="center" wrapText="1"/>
    </xf>
    <xf numFmtId="0" fontId="20" fillId="0" borderId="4" xfId="2" applyFont="1" applyBorder="1" applyAlignment="1" applyProtection="1">
      <alignment horizontal="center" vertical="center" wrapText="1"/>
    </xf>
    <xf numFmtId="0" fontId="20" fillId="0" borderId="5" xfId="2" applyFont="1" applyBorder="1" applyAlignment="1" applyProtection="1">
      <alignment horizontal="center" vertical="center" wrapText="1"/>
    </xf>
    <xf numFmtId="0" fontId="20" fillId="0" borderId="2" xfId="2" applyFont="1" applyBorder="1" applyAlignment="1" applyProtection="1">
      <alignment horizontal="center" vertical="center"/>
    </xf>
    <xf numFmtId="0" fontId="20" fillId="0" borderId="7" xfId="2" applyFont="1" applyBorder="1" applyAlignment="1" applyProtection="1">
      <alignment horizontal="center" vertical="center"/>
    </xf>
    <xf numFmtId="0" fontId="20" fillId="0" borderId="3" xfId="2" applyFont="1" applyBorder="1" applyAlignment="1" applyProtection="1">
      <alignment horizontal="center" vertical="center"/>
    </xf>
    <xf numFmtId="0" fontId="8" fillId="0" borderId="29" xfId="2" applyFont="1" applyFill="1" applyBorder="1" applyAlignment="1" applyProtection="1"/>
    <xf numFmtId="38" fontId="8" fillId="0" borderId="0" xfId="3" applyFont="1" applyFill="1" applyAlignment="1" applyProtection="1">
      <alignment horizontal="center" shrinkToFit="1"/>
    </xf>
    <xf numFmtId="38" fontId="8" fillId="0" borderId="0" xfId="3" applyFont="1" applyFill="1" applyAlignment="1" applyProtection="1">
      <alignment vertical="center" shrinkToFit="1"/>
    </xf>
    <xf numFmtId="0" fontId="9" fillId="4" borderId="0" xfId="2" applyFont="1" applyFill="1" applyAlignment="1" applyProtection="1">
      <alignment horizontal="center"/>
    </xf>
    <xf numFmtId="0" fontId="20" fillId="4" borderId="0" xfId="2" applyFont="1" applyFill="1" applyAlignment="1" applyProtection="1">
      <alignment horizontal="center"/>
    </xf>
    <xf numFmtId="0" fontId="20" fillId="0" borderId="0" xfId="2" applyFont="1" applyAlignment="1" applyProtection="1">
      <alignment horizontal="center"/>
    </xf>
    <xf numFmtId="38" fontId="6" fillId="0" borderId="0" xfId="3" applyFont="1" applyBorder="1" applyAlignment="1" applyProtection="1">
      <alignment shrinkToFit="1"/>
    </xf>
    <xf numFmtId="38" fontId="9" fillId="4" borderId="0" xfId="3" applyFont="1" applyFill="1" applyBorder="1" applyAlignment="1" applyProtection="1">
      <alignment shrinkToFit="1"/>
    </xf>
    <xf numFmtId="0" fontId="9" fillId="4" borderId="0" xfId="2" applyFont="1" applyFill="1" applyBorder="1" applyAlignment="1" applyProtection="1">
      <alignment shrinkToFit="1"/>
    </xf>
    <xf numFmtId="0" fontId="21" fillId="0" borderId="1" xfId="2" applyFont="1" applyBorder="1" applyAlignment="1" applyProtection="1">
      <alignment horizontal="center" vertical="center"/>
    </xf>
    <xf numFmtId="0" fontId="20" fillId="0" borderId="23" xfId="2" applyFont="1" applyFill="1" applyBorder="1" applyAlignment="1" applyProtection="1"/>
    <xf numFmtId="0" fontId="5" fillId="0" borderId="22" xfId="2" applyFill="1" applyBorder="1" applyAlignment="1" applyProtection="1"/>
    <xf numFmtId="38" fontId="6" fillId="0" borderId="22" xfId="2" applyNumberFormat="1" applyFont="1" applyFill="1" applyBorder="1" applyAlignment="1" applyProtection="1">
      <alignment shrinkToFit="1"/>
    </xf>
    <xf numFmtId="0" fontId="20" fillId="0" borderId="19" xfId="2" applyFont="1" applyFill="1" applyBorder="1" applyAlignment="1" applyProtection="1">
      <alignment horizontal="center"/>
    </xf>
    <xf numFmtId="0" fontId="5" fillId="0" borderId="24" xfId="2" applyFill="1" applyBorder="1" applyAlignment="1" applyProtection="1">
      <alignment horizontal="center"/>
    </xf>
    <xf numFmtId="183" fontId="20" fillId="0" borderId="2" xfId="2" applyNumberFormat="1" applyFont="1" applyFill="1" applyBorder="1" applyAlignment="1" applyProtection="1">
      <alignment horizontal="left" vertical="top"/>
    </xf>
    <xf numFmtId="183" fontId="20" fillId="0" borderId="7" xfId="2" applyNumberFormat="1" applyFont="1" applyFill="1" applyBorder="1" applyAlignment="1" applyProtection="1">
      <alignment horizontal="left" vertical="top"/>
    </xf>
    <xf numFmtId="49" fontId="14" fillId="0" borderId="0" xfId="2" applyNumberFormat="1" applyFont="1" applyBorder="1" applyAlignment="1" applyProtection="1">
      <alignment horizontal="center"/>
    </xf>
    <xf numFmtId="0" fontId="5" fillId="0" borderId="0" xfId="2" applyBorder="1" applyAlignment="1" applyProtection="1"/>
    <xf numFmtId="0" fontId="20" fillId="0" borderId="2" xfId="2" applyFont="1" applyFill="1" applyBorder="1" applyAlignment="1" applyProtection="1">
      <alignment horizontal="left" vertical="top"/>
    </xf>
    <xf numFmtId="0" fontId="5" fillId="0" borderId="7" xfId="2" applyBorder="1" applyAlignment="1" applyProtection="1">
      <alignment horizontal="left" vertical="top"/>
    </xf>
    <xf numFmtId="0" fontId="20" fillId="0" borderId="7" xfId="2" applyFont="1" applyFill="1" applyBorder="1" applyAlignment="1" applyProtection="1">
      <alignment horizontal="left" vertical="top"/>
    </xf>
    <xf numFmtId="182" fontId="6" fillId="0" borderId="7" xfId="2" applyNumberFormat="1" applyFont="1" applyFill="1" applyBorder="1" applyAlignment="1" applyProtection="1">
      <alignment shrinkToFit="1"/>
    </xf>
    <xf numFmtId="0" fontId="5" fillId="0" borderId="21" xfId="2" applyFill="1" applyBorder="1" applyAlignment="1" applyProtection="1">
      <alignment horizontal="center"/>
    </xf>
    <xf numFmtId="181" fontId="6" fillId="0" borderId="7" xfId="2" applyNumberFormat="1" applyFont="1" applyFill="1" applyBorder="1" applyAlignment="1" applyProtection="1">
      <alignment shrinkToFit="1"/>
    </xf>
    <xf numFmtId="0" fontId="21" fillId="0" borderId="2" xfId="2" applyFont="1" applyBorder="1" applyAlignment="1" applyProtection="1">
      <alignment horizontal="center" vertical="center"/>
    </xf>
    <xf numFmtId="0" fontId="21" fillId="0" borderId="7" xfId="2" applyFont="1" applyBorder="1" applyAlignment="1" applyProtection="1">
      <alignment horizontal="center" vertical="center"/>
    </xf>
    <xf numFmtId="0" fontId="21" fillId="0" borderId="3" xfId="2" applyFont="1" applyBorder="1" applyAlignment="1" applyProtection="1">
      <alignment horizontal="center" vertical="center"/>
    </xf>
    <xf numFmtId="0" fontId="5" fillId="0" borderId="42" xfId="2" applyFill="1" applyBorder="1" applyAlignment="1" applyProtection="1">
      <alignment horizontal="center" vertical="center"/>
    </xf>
    <xf numFmtId="0" fontId="5" fillId="0" borderId="41" xfId="2" applyFill="1" applyBorder="1" applyAlignment="1" applyProtection="1">
      <alignment horizontal="center" vertical="center"/>
    </xf>
    <xf numFmtId="38" fontId="6" fillId="0" borderId="4" xfId="3" applyFont="1" applyFill="1" applyBorder="1" applyAlignment="1" applyProtection="1">
      <alignment horizontal="right" vertical="center" shrinkToFit="1"/>
    </xf>
    <xf numFmtId="38" fontId="6" fillId="0" borderId="6" xfId="3" applyFont="1" applyFill="1" applyBorder="1" applyAlignment="1" applyProtection="1">
      <alignment horizontal="right" vertical="center" shrinkToFit="1"/>
    </xf>
    <xf numFmtId="0" fontId="20" fillId="0" borderId="6" xfId="2" applyFont="1" applyFill="1" applyBorder="1" applyAlignment="1" applyProtection="1">
      <alignment horizontal="center"/>
    </xf>
    <xf numFmtId="0" fontId="5" fillId="0" borderId="5" xfId="2" applyBorder="1" applyAlignment="1" applyProtection="1">
      <alignment horizontal="center"/>
    </xf>
    <xf numFmtId="0" fontId="20" fillId="0" borderId="7" xfId="2" applyFont="1" applyFill="1" applyBorder="1" applyAlignment="1" applyProtection="1">
      <alignment horizontal="center"/>
    </xf>
    <xf numFmtId="0" fontId="5" fillId="0" borderId="3" xfId="2" applyFill="1" applyBorder="1" applyAlignment="1" applyProtection="1">
      <alignment horizontal="center"/>
    </xf>
    <xf numFmtId="0" fontId="5" fillId="0" borderId="16" xfId="2" applyFill="1" applyBorder="1" applyAlignment="1" applyProtection="1">
      <alignment horizontal="center" vertical="center"/>
    </xf>
    <xf numFmtId="0" fontId="5" fillId="0" borderId="15" xfId="2" applyFill="1" applyBorder="1" applyAlignment="1" applyProtection="1">
      <alignment horizontal="center" vertical="center"/>
    </xf>
    <xf numFmtId="0" fontId="5" fillId="0" borderId="39" xfId="2" applyFill="1" applyBorder="1" applyAlignment="1" applyProtection="1">
      <alignment horizontal="center" vertical="center"/>
    </xf>
    <xf numFmtId="0" fontId="20" fillId="0" borderId="26" xfId="2" applyFont="1" applyFill="1" applyBorder="1" applyAlignment="1" applyProtection="1">
      <alignment horizontal="center"/>
    </xf>
    <xf numFmtId="0" fontId="20" fillId="0" borderId="22" xfId="2" applyFont="1" applyFill="1" applyBorder="1" applyAlignment="1" applyProtection="1">
      <alignment horizontal="center"/>
    </xf>
    <xf numFmtId="0" fontId="20" fillId="0" borderId="25" xfId="2" applyFont="1" applyFill="1" applyBorder="1" applyAlignment="1" applyProtection="1">
      <alignment horizontal="center"/>
    </xf>
    <xf numFmtId="0" fontId="5" fillId="0" borderId="22" xfId="2" applyBorder="1" applyAlignment="1" applyProtection="1"/>
    <xf numFmtId="38" fontId="19" fillId="0" borderId="7" xfId="3" applyFont="1" applyFill="1" applyBorder="1" applyAlignment="1" applyProtection="1">
      <alignment shrinkToFit="1"/>
    </xf>
    <xf numFmtId="38" fontId="19" fillId="0" borderId="3" xfId="3" applyFont="1" applyFill="1" applyBorder="1" applyAlignment="1" applyProtection="1">
      <alignment shrinkToFit="1"/>
    </xf>
    <xf numFmtId="178" fontId="6" fillId="0" borderId="7" xfId="2" applyNumberFormat="1" applyFont="1" applyFill="1" applyBorder="1" applyAlignment="1" applyProtection="1">
      <alignment shrinkToFit="1"/>
    </xf>
    <xf numFmtId="38" fontId="19" fillId="0" borderId="2" xfId="2" applyNumberFormat="1" applyFont="1" applyFill="1" applyBorder="1" applyAlignment="1" applyProtection="1">
      <alignment shrinkToFit="1"/>
    </xf>
    <xf numFmtId="38" fontId="19" fillId="0" borderId="7" xfId="2" applyNumberFormat="1" applyFont="1" applyFill="1" applyBorder="1" applyAlignment="1" applyProtection="1">
      <alignment shrinkToFit="1"/>
    </xf>
    <xf numFmtId="179" fontId="19" fillId="0" borderId="7" xfId="2" applyNumberFormat="1" applyFont="1" applyFill="1" applyBorder="1" applyAlignment="1" applyProtection="1">
      <alignment shrinkToFit="1"/>
    </xf>
    <xf numFmtId="0" fontId="5" fillId="0" borderId="41" xfId="2" applyFill="1" applyBorder="1" applyAlignment="1" applyProtection="1">
      <alignment horizontal="right" vertical="center"/>
    </xf>
    <xf numFmtId="0" fontId="5" fillId="0" borderId="38" xfId="2" applyFill="1" applyBorder="1" applyAlignment="1" applyProtection="1">
      <alignment horizontal="right" vertical="center"/>
    </xf>
    <xf numFmtId="0" fontId="37" fillId="0" borderId="15" xfId="2" applyFont="1" applyBorder="1" applyAlignment="1" applyProtection="1">
      <alignment horizontal="center" vertical="center"/>
    </xf>
    <xf numFmtId="0" fontId="37" fillId="0" borderId="14" xfId="2" applyFont="1" applyBorder="1" applyAlignment="1" applyProtection="1">
      <alignment horizontal="center" vertical="center"/>
    </xf>
    <xf numFmtId="0" fontId="19" fillId="0" borderId="0" xfId="2" applyFont="1" applyBorder="1" applyAlignment="1" applyProtection="1">
      <alignment horizontal="center" shrinkToFit="1"/>
    </xf>
    <xf numFmtId="38" fontId="19" fillId="0" borderId="0" xfId="2" applyNumberFormat="1" applyFont="1" applyBorder="1" applyAlignment="1" applyProtection="1">
      <alignment horizontal="center" shrinkToFit="1"/>
    </xf>
    <xf numFmtId="38" fontId="19" fillId="0" borderId="0" xfId="3" applyFont="1" applyBorder="1" applyAlignment="1" applyProtection="1">
      <alignment horizontal="center" shrinkToFit="1"/>
    </xf>
    <xf numFmtId="184" fontId="6" fillId="0" borderId="7" xfId="3" applyNumberFormat="1" applyFont="1" applyFill="1" applyBorder="1" applyAlignment="1" applyProtection="1">
      <alignment shrinkToFit="1"/>
    </xf>
    <xf numFmtId="184" fontId="20" fillId="0" borderId="2" xfId="2" applyNumberFormat="1" applyFont="1" applyFill="1" applyBorder="1" applyAlignment="1" applyProtection="1">
      <alignment horizontal="left" vertical="top"/>
    </xf>
    <xf numFmtId="184" fontId="20" fillId="0" borderId="7" xfId="2" applyNumberFormat="1" applyFont="1" applyFill="1" applyBorder="1" applyAlignment="1" applyProtection="1">
      <alignment horizontal="left" vertical="top"/>
    </xf>
    <xf numFmtId="0" fontId="20" fillId="0" borderId="0" xfId="2" applyFont="1" applyBorder="1" applyAlignment="1" applyProtection="1">
      <alignment horizontal="center"/>
    </xf>
    <xf numFmtId="184" fontId="5" fillId="0" borderId="7" xfId="2" applyNumberFormat="1" applyBorder="1" applyAlignment="1" applyProtection="1">
      <alignment horizontal="left" vertical="top"/>
    </xf>
    <xf numFmtId="0" fontId="28" fillId="0" borderId="2" xfId="2" applyFont="1" applyFill="1" applyBorder="1" applyAlignment="1" applyProtection="1">
      <alignment horizontal="center" vertical="center" shrinkToFit="1"/>
    </xf>
    <xf numFmtId="0" fontId="28" fillId="0" borderId="7" xfId="2" applyFont="1" applyFill="1" applyBorder="1" applyAlignment="1" applyProtection="1">
      <alignment horizontal="center" vertical="center" shrinkToFit="1"/>
    </xf>
    <xf numFmtId="0" fontId="28" fillId="0" borderId="3" xfId="2" applyFont="1" applyFill="1" applyBorder="1" applyAlignment="1" applyProtection="1">
      <alignment horizontal="center" vertical="center" shrinkToFit="1"/>
    </xf>
    <xf numFmtId="38" fontId="27" fillId="0" borderId="2" xfId="3" applyFont="1" applyFill="1" applyBorder="1" applyAlignment="1" applyProtection="1">
      <alignment shrinkToFit="1"/>
    </xf>
    <xf numFmtId="38" fontId="27" fillId="0" borderId="7" xfId="3" applyFont="1" applyFill="1" applyBorder="1" applyAlignment="1" applyProtection="1">
      <alignment shrinkToFit="1"/>
    </xf>
    <xf numFmtId="38" fontId="27" fillId="0" borderId="3" xfId="3" applyFont="1" applyFill="1" applyBorder="1" applyAlignment="1" applyProtection="1">
      <alignment shrinkToFit="1"/>
    </xf>
    <xf numFmtId="38" fontId="19" fillId="0" borderId="27" xfId="3" applyFont="1" applyFill="1" applyBorder="1" applyAlignment="1" applyProtection="1">
      <alignment shrinkToFit="1"/>
    </xf>
    <xf numFmtId="0" fontId="20" fillId="0" borderId="31" xfId="2" applyFont="1" applyFill="1" applyBorder="1" applyAlignment="1" applyProtection="1">
      <alignment horizontal="center" vertical="center"/>
    </xf>
    <xf numFmtId="0" fontId="5" fillId="0" borderId="6" xfId="2" applyBorder="1" applyAlignment="1" applyProtection="1">
      <alignment horizontal="center" vertical="center"/>
    </xf>
    <xf numFmtId="0" fontId="20" fillId="0" borderId="36" xfId="2" applyFont="1" applyFill="1" applyBorder="1" applyAlignment="1" applyProtection="1">
      <alignment horizontal="center" vertical="center"/>
    </xf>
    <xf numFmtId="0" fontId="20" fillId="0" borderId="35" xfId="2" applyFont="1" applyFill="1" applyBorder="1" applyAlignment="1" applyProtection="1">
      <alignment horizontal="center" vertical="center"/>
    </xf>
    <xf numFmtId="0" fontId="20" fillId="0" borderId="34" xfId="2" applyFont="1" applyFill="1" applyBorder="1" applyAlignment="1" applyProtection="1">
      <alignment horizontal="center" vertical="center"/>
    </xf>
    <xf numFmtId="0" fontId="20" fillId="0" borderId="32" xfId="2" applyFont="1" applyFill="1" applyBorder="1" applyAlignment="1" applyProtection="1">
      <alignment horizontal="center" vertical="center" wrapText="1"/>
    </xf>
    <xf numFmtId="0" fontId="20" fillId="0" borderId="31" xfId="2" applyFont="1" applyFill="1" applyBorder="1" applyAlignment="1" applyProtection="1">
      <alignment horizontal="center" vertical="center" wrapText="1"/>
    </xf>
    <xf numFmtId="0" fontId="20" fillId="0" borderId="4" xfId="2" applyFont="1" applyFill="1" applyBorder="1" applyAlignment="1" applyProtection="1">
      <alignment horizontal="center" vertical="center" wrapText="1"/>
    </xf>
    <xf numFmtId="0" fontId="20" fillId="0" borderId="6" xfId="2" applyFont="1" applyFill="1" applyBorder="1" applyAlignment="1" applyProtection="1">
      <alignment horizontal="center" vertical="center" wrapText="1"/>
    </xf>
    <xf numFmtId="0" fontId="20" fillId="0" borderId="33" xfId="2" applyFont="1" applyFill="1" applyBorder="1" applyAlignment="1" applyProtection="1">
      <alignment horizontal="center" vertical="center" wrapText="1"/>
    </xf>
    <xf numFmtId="0" fontId="20" fillId="0" borderId="5" xfId="2" applyFont="1" applyFill="1" applyBorder="1" applyAlignment="1" applyProtection="1">
      <alignment horizontal="center" vertical="center" wrapText="1"/>
    </xf>
    <xf numFmtId="0" fontId="20" fillId="0" borderId="28" xfId="2" applyFont="1" applyFill="1" applyBorder="1" applyAlignment="1" applyProtection="1">
      <alignment horizontal="center" vertical="center"/>
    </xf>
    <xf numFmtId="0" fontId="20" fillId="0" borderId="7" xfId="2" applyFont="1" applyFill="1" applyBorder="1" applyAlignment="1" applyProtection="1">
      <alignment horizontal="center" vertical="center"/>
    </xf>
    <xf numFmtId="0" fontId="20" fillId="0" borderId="3" xfId="2" applyFont="1" applyFill="1" applyBorder="1" applyAlignment="1" applyProtection="1">
      <alignment horizontal="center" vertical="center"/>
    </xf>
    <xf numFmtId="0" fontId="5" fillId="0" borderId="25" xfId="2" applyBorder="1" applyAlignment="1" applyProtection="1">
      <alignment horizontal="center"/>
    </xf>
    <xf numFmtId="0" fontId="20" fillId="0" borderId="30" xfId="2" applyFont="1" applyFill="1" applyBorder="1" applyAlignment="1" applyProtection="1">
      <alignment horizontal="center" vertical="center" wrapText="1"/>
    </xf>
    <xf numFmtId="0" fontId="20" fillId="0" borderId="29" xfId="2" applyFont="1" applyFill="1" applyBorder="1" applyAlignment="1" applyProtection="1">
      <alignment horizontal="center" vertical="center" wrapText="1"/>
    </xf>
    <xf numFmtId="0" fontId="20" fillId="0" borderId="2" xfId="2" applyFont="1" applyFill="1" applyBorder="1" applyAlignment="1" applyProtection="1">
      <alignment horizontal="center" vertical="center"/>
    </xf>
    <xf numFmtId="0" fontId="5" fillId="0" borderId="29" xfId="2" applyBorder="1" applyAlignment="1" applyProtection="1">
      <alignment horizontal="center"/>
    </xf>
    <xf numFmtId="0" fontId="5" fillId="0" borderId="37" xfId="2" applyBorder="1" applyAlignment="1" applyProtection="1">
      <alignment horizontal="center"/>
    </xf>
    <xf numFmtId="0" fontId="5" fillId="0" borderId="27" xfId="2" applyBorder="1" applyAlignment="1" applyProtection="1">
      <alignment horizontal="center"/>
    </xf>
    <xf numFmtId="0" fontId="5" fillId="0" borderId="40" xfId="2" applyFill="1" applyBorder="1" applyAlignment="1" applyProtection="1">
      <alignment horizontal="center" vertical="center"/>
    </xf>
    <xf numFmtId="0" fontId="29" fillId="0" borderId="2" xfId="2" applyFont="1" applyFill="1" applyBorder="1" applyAlignment="1" applyProtection="1">
      <alignment horizontal="center" vertical="center" shrinkToFit="1"/>
    </xf>
    <xf numFmtId="0" fontId="29" fillId="0" borderId="7" xfId="2" applyFont="1" applyFill="1" applyBorder="1" applyAlignment="1" applyProtection="1">
      <alignment horizontal="center" vertical="center" shrinkToFit="1"/>
    </xf>
    <xf numFmtId="0" fontId="29" fillId="0" borderId="3" xfId="2" applyFont="1" applyFill="1" applyBorder="1" applyAlignment="1" applyProtection="1">
      <alignment horizontal="center" vertical="center" shrinkToFit="1"/>
    </xf>
    <xf numFmtId="0" fontId="29" fillId="0" borderId="2" xfId="2" applyFont="1" applyFill="1" applyBorder="1" applyAlignment="1" applyProtection="1">
      <alignment horizontal="center" vertical="center"/>
    </xf>
    <xf numFmtId="0" fontId="29" fillId="0" borderId="7" xfId="2" applyFont="1" applyFill="1" applyBorder="1" applyAlignment="1" applyProtection="1">
      <alignment horizontal="center" vertical="center"/>
    </xf>
    <xf numFmtId="0" fontId="29" fillId="0" borderId="3" xfId="2" applyFont="1" applyFill="1" applyBorder="1" applyAlignment="1" applyProtection="1">
      <alignment horizontal="center" vertical="center"/>
    </xf>
    <xf numFmtId="0" fontId="29" fillId="0" borderId="28" xfId="2" applyFont="1" applyFill="1" applyBorder="1" applyAlignment="1" applyProtection="1">
      <alignment horizontal="center"/>
    </xf>
    <xf numFmtId="0" fontId="29" fillId="0" borderId="7" xfId="2" applyFont="1" applyFill="1" applyBorder="1" applyAlignment="1" applyProtection="1">
      <alignment horizontal="center"/>
    </xf>
    <xf numFmtId="0" fontId="29" fillId="0" borderId="3" xfId="2" applyFont="1" applyFill="1" applyBorder="1" applyAlignment="1" applyProtection="1">
      <alignment horizontal="center"/>
    </xf>
    <xf numFmtId="0" fontId="20" fillId="0" borderId="28" xfId="2" applyFont="1" applyFill="1" applyBorder="1" applyAlignment="1" applyProtection="1">
      <alignment horizontal="center" vertical="center" textRotation="255" wrapText="1"/>
    </xf>
    <xf numFmtId="0" fontId="20" fillId="0" borderId="7" xfId="2" applyFont="1" applyFill="1" applyBorder="1" applyAlignment="1" applyProtection="1">
      <alignment horizontal="center" vertical="center" textRotation="255" wrapText="1"/>
    </xf>
    <xf numFmtId="0" fontId="20" fillId="0" borderId="3" xfId="2" applyFont="1" applyFill="1" applyBorder="1" applyAlignment="1" applyProtection="1">
      <alignment horizontal="center" vertical="center" textRotation="255" wrapText="1"/>
    </xf>
    <xf numFmtId="0" fontId="29" fillId="0" borderId="7" xfId="2" applyFont="1" applyFill="1" applyBorder="1" applyAlignment="1" applyProtection="1">
      <alignment horizontal="center" vertical="center" wrapText="1" shrinkToFit="1"/>
    </xf>
    <xf numFmtId="0" fontId="29" fillId="0" borderId="3" xfId="2" applyFont="1" applyFill="1" applyBorder="1" applyAlignment="1" applyProtection="1">
      <alignment horizontal="center" vertical="center" wrapText="1" shrinkToFit="1"/>
    </xf>
    <xf numFmtId="0" fontId="31" fillId="2" borderId="0" xfId="2" applyFont="1" applyFill="1" applyAlignment="1" applyProtection="1">
      <alignment vertical="top" wrapText="1"/>
    </xf>
    <xf numFmtId="0" fontId="5" fillId="0" borderId="14" xfId="2" applyFill="1" applyBorder="1" applyAlignment="1" applyProtection="1">
      <alignment horizontal="center" vertical="center"/>
    </xf>
    <xf numFmtId="38" fontId="9" fillId="0" borderId="38" xfId="3" applyFont="1" applyFill="1" applyBorder="1" applyAlignment="1" applyProtection="1">
      <alignment horizontal="center" vertical="center"/>
    </xf>
    <xf numFmtId="38" fontId="9" fillId="0" borderId="15" xfId="3" applyFont="1" applyFill="1" applyBorder="1" applyAlignment="1" applyProtection="1">
      <alignment horizontal="center" vertical="center"/>
    </xf>
    <xf numFmtId="38" fontId="8" fillId="0" borderId="0" xfId="3" applyFont="1" applyFill="1" applyBorder="1" applyAlignment="1" applyProtection="1">
      <alignment vertical="center" shrinkToFit="1"/>
    </xf>
    <xf numFmtId="38" fontId="8" fillId="0" borderId="0" xfId="3" applyFont="1" applyFill="1" applyBorder="1" applyAlignment="1" applyProtection="1">
      <alignment horizontal="center" vertical="center" shrinkToFit="1"/>
    </xf>
    <xf numFmtId="0" fontId="5" fillId="0" borderId="0" xfId="2" applyAlignment="1" applyProtection="1">
      <alignment horizontal="center" vertical="center"/>
    </xf>
    <xf numFmtId="38" fontId="8" fillId="0" borderId="0" xfId="3" applyFont="1" applyFill="1" applyAlignment="1" applyProtection="1">
      <alignment horizontal="center" vertical="center" shrinkToFit="1"/>
    </xf>
    <xf numFmtId="0" fontId="5" fillId="0" borderId="0" xfId="2" applyFont="1" applyBorder="1" applyAlignment="1" applyProtection="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0" fontId="6" fillId="0" borderId="0" xfId="2" applyFont="1" applyAlignment="1">
      <alignment vertical="center" wrapText="1"/>
    </xf>
    <xf numFmtId="0" fontId="5" fillId="0" borderId="0" xfId="2" applyFont="1" applyAlignment="1">
      <alignment vertical="center" wrapText="1"/>
    </xf>
    <xf numFmtId="0" fontId="9" fillId="0" borderId="0" xfId="2" applyFont="1" applyAlignment="1">
      <alignment horizontal="center" vertical="center"/>
    </xf>
    <xf numFmtId="0" fontId="6" fillId="0" borderId="0" xfId="2" applyFont="1" applyFill="1" applyBorder="1" applyAlignment="1" applyProtection="1">
      <alignment vertical="center" wrapText="1"/>
    </xf>
    <xf numFmtId="0" fontId="13" fillId="0" borderId="16" xfId="2" applyFont="1" applyBorder="1" applyAlignment="1" applyProtection="1">
      <alignment horizontal="center" vertical="center"/>
    </xf>
    <xf numFmtId="0" fontId="13" fillId="0" borderId="15" xfId="2" applyFont="1" applyBorder="1" applyAlignment="1" applyProtection="1">
      <alignment horizontal="center" vertical="center"/>
    </xf>
    <xf numFmtId="0" fontId="13" fillId="0" borderId="14"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4" xfId="2" applyFont="1" applyBorder="1" applyAlignment="1" applyProtection="1">
      <alignment horizontal="center" vertical="center"/>
    </xf>
    <xf numFmtId="177" fontId="12" fillId="0" borderId="16" xfId="2" applyNumberFormat="1" applyFont="1" applyBorder="1" applyAlignment="1" applyProtection="1">
      <alignment horizontal="center" vertical="center"/>
    </xf>
    <xf numFmtId="177" fontId="12" fillId="0" borderId="15" xfId="2" applyNumberFormat="1" applyFont="1" applyBorder="1" applyAlignment="1" applyProtection="1">
      <alignment horizontal="center" vertical="center"/>
    </xf>
    <xf numFmtId="177" fontId="12" fillId="0" borderId="14" xfId="2" applyNumberFormat="1" applyFont="1" applyBorder="1" applyAlignment="1" applyProtection="1">
      <alignment horizontal="center" vertical="center"/>
    </xf>
    <xf numFmtId="38" fontId="6" fillId="0" borderId="0" xfId="2" applyNumberFormat="1" applyFont="1" applyBorder="1" applyAlignment="1" applyProtection="1">
      <alignment shrinkToFit="1"/>
      <protection locked="0"/>
    </xf>
    <xf numFmtId="0" fontId="6" fillId="0" borderId="0" xfId="2" applyFont="1" applyBorder="1" applyAlignment="1" applyProtection="1">
      <alignment shrinkToFit="1"/>
      <protection locked="0"/>
    </xf>
    <xf numFmtId="0" fontId="5" fillId="0" borderId="0" xfId="2" applyFont="1" applyAlignment="1" applyProtection="1">
      <alignment vertical="center" wrapText="1"/>
    </xf>
    <xf numFmtId="49" fontId="15" fillId="2" borderId="0" xfId="2" applyNumberFormat="1" applyFont="1" applyFill="1" applyAlignment="1" applyProtection="1">
      <alignment vertical="center" wrapText="1"/>
    </xf>
    <xf numFmtId="0" fontId="6" fillId="0" borderId="13" xfId="2" applyFont="1" applyBorder="1" applyAlignment="1" applyProtection="1">
      <alignment horizontal="center" shrinkToFit="1"/>
      <protection locked="0"/>
    </xf>
    <xf numFmtId="38" fontId="6" fillId="0" borderId="13" xfId="2" applyNumberFormat="1" applyFont="1" applyBorder="1" applyAlignment="1" applyProtection="1">
      <alignment horizontal="center" shrinkToFit="1"/>
      <protection locked="0"/>
    </xf>
    <xf numFmtId="0" fontId="6" fillId="0" borderId="13" xfId="2" applyFont="1" applyBorder="1" applyAlignment="1" applyProtection="1">
      <alignment horizontal="center"/>
      <protection locked="0"/>
    </xf>
    <xf numFmtId="38" fontId="6" fillId="0" borderId="13" xfId="3" applyFont="1" applyBorder="1" applyAlignment="1" applyProtection="1">
      <alignment horizontal="center" shrinkToFit="1"/>
      <protection locked="0"/>
    </xf>
    <xf numFmtId="177" fontId="12" fillId="0" borderId="17" xfId="2" applyNumberFormat="1" applyFont="1" applyBorder="1" applyAlignment="1" applyProtection="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95249</xdr:colOff>
      <xdr:row>2</xdr:row>
      <xdr:rowOff>152401</xdr:rowOff>
    </xdr:from>
    <xdr:to>
      <xdr:col>40</xdr:col>
      <xdr:colOff>57150</xdr:colOff>
      <xdr:row>3</xdr:row>
      <xdr:rowOff>133350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9074" y="152401"/>
          <a:ext cx="4791076"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9525</xdr:colOff>
      <xdr:row>2</xdr:row>
      <xdr:rowOff>19050</xdr:rowOff>
    </xdr:from>
    <xdr:to>
      <xdr:col>48</xdr:col>
      <xdr:colOff>28575</xdr:colOff>
      <xdr:row>3</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81650" y="771525"/>
          <a:ext cx="3905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80</a:t>
          </a:r>
          <a:endParaRPr kumimoji="1" lang="ja-JP" altLang="en-US"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EH116"/>
  <sheetViews>
    <sheetView showGridLines="0" tabSelected="1" view="pageBreakPreview" zoomScaleNormal="100" zoomScaleSheetLayoutView="100" workbookViewId="0">
      <selection activeCell="A2" sqref="A2"/>
    </sheetView>
  </sheetViews>
  <sheetFormatPr defaultRowHeight="13.5" x14ac:dyDescent="0.15"/>
  <cols>
    <col min="1" max="184" width="1.625" style="61" customWidth="1"/>
    <col min="185" max="16384" width="9" style="61"/>
  </cols>
  <sheetData>
    <row r="1" spans="1:138" x14ac:dyDescent="0.15">
      <c r="C1" s="147" t="s">
        <v>215</v>
      </c>
      <c r="AP1" s="147" t="s">
        <v>216</v>
      </c>
    </row>
    <row r="2" spans="1:138" ht="18.75" customHeight="1" x14ac:dyDescent="0.15">
      <c r="C2" s="147"/>
      <c r="AP2" s="147"/>
    </row>
    <row r="3" spans="1:138" ht="41.25" customHeight="1" x14ac:dyDescent="0.2">
      <c r="A3" s="132" t="s">
        <v>103</v>
      </c>
      <c r="B3" s="145" t="s">
        <v>211</v>
      </c>
      <c r="C3" s="75"/>
      <c r="D3" s="131"/>
      <c r="E3" s="131"/>
      <c r="F3" s="131"/>
      <c r="G3" s="131"/>
      <c r="H3" s="131"/>
      <c r="I3" s="131"/>
      <c r="J3" s="131"/>
      <c r="K3" s="131"/>
      <c r="L3" s="131"/>
      <c r="M3" s="131"/>
      <c r="N3" s="133"/>
      <c r="O3" s="134"/>
      <c r="P3" s="133"/>
      <c r="Q3" s="133"/>
      <c r="R3" s="133"/>
      <c r="S3" s="133"/>
      <c r="T3" s="133"/>
      <c r="U3" s="133"/>
      <c r="V3" s="133"/>
      <c r="W3" s="133"/>
      <c r="X3" s="133"/>
      <c r="Y3" s="133"/>
      <c r="Z3" s="133"/>
      <c r="AA3" s="133"/>
      <c r="AB3" s="133"/>
      <c r="AC3" s="133"/>
      <c r="AD3" s="133"/>
      <c r="AE3" s="133"/>
      <c r="AF3" s="133"/>
      <c r="AG3" s="133"/>
      <c r="AH3" s="133"/>
      <c r="AI3" s="133"/>
      <c r="AJ3" s="135"/>
      <c r="AK3" s="133"/>
      <c r="AL3" s="131"/>
      <c r="AM3" s="133"/>
      <c r="AN3" s="136"/>
      <c r="AO3" s="75"/>
      <c r="AP3" s="75"/>
      <c r="AQ3" s="75"/>
      <c r="AR3" s="75"/>
      <c r="AS3" s="75"/>
      <c r="AT3" s="75"/>
      <c r="AU3" s="75"/>
      <c r="AV3" s="75"/>
      <c r="AW3" s="75"/>
      <c r="AX3" s="75"/>
      <c r="AY3" s="75"/>
      <c r="AZ3" s="75"/>
      <c r="BA3" s="75"/>
      <c r="BB3" s="75"/>
      <c r="BC3" s="75"/>
      <c r="BD3" s="75"/>
      <c r="BE3" s="75"/>
      <c r="BF3" s="75"/>
      <c r="BG3" s="75"/>
      <c r="BH3" s="75"/>
      <c r="BI3" s="75"/>
      <c r="CS3" s="74"/>
      <c r="CT3" s="74"/>
      <c r="CU3" s="74"/>
      <c r="CV3" s="74"/>
      <c r="CW3" s="74"/>
      <c r="CX3" s="74"/>
      <c r="CY3" s="74"/>
      <c r="CZ3" s="74"/>
      <c r="DA3" s="74"/>
      <c r="DB3" s="74"/>
      <c r="DC3" s="74"/>
      <c r="DD3" s="74"/>
      <c r="DE3" s="74"/>
      <c r="DF3" s="74"/>
      <c r="DG3" s="74"/>
      <c r="DH3" s="74"/>
      <c r="DI3" s="74"/>
      <c r="DJ3" s="74"/>
      <c r="DK3" s="74"/>
      <c r="DL3" s="74"/>
      <c r="DM3" s="74"/>
    </row>
    <row r="4" spans="1:138" s="36" customFormat="1" ht="33.75" customHeight="1" x14ac:dyDescent="0.15">
      <c r="D4" s="146" t="s">
        <v>214</v>
      </c>
      <c r="E4" s="137"/>
      <c r="F4" s="137"/>
      <c r="G4" s="137"/>
      <c r="H4" s="137"/>
      <c r="I4" s="137"/>
      <c r="J4" s="137"/>
      <c r="K4" s="137"/>
      <c r="L4" s="137"/>
      <c r="M4" s="137"/>
      <c r="N4" s="137"/>
      <c r="O4" s="137"/>
      <c r="P4" s="137"/>
      <c r="Q4" s="137"/>
      <c r="R4" s="137"/>
      <c r="S4" s="137"/>
      <c r="T4" s="137"/>
      <c r="U4" s="137"/>
      <c r="V4" s="137"/>
      <c r="W4" s="137"/>
      <c r="X4" s="137"/>
      <c r="Y4" s="137"/>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row>
    <row r="5" spans="1:138" s="40" customFormat="1" ht="42.75" customHeight="1" x14ac:dyDescent="0.15">
      <c r="B5" s="178" t="s">
        <v>207</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54"/>
      <c r="BC5" s="54"/>
      <c r="BD5" s="54"/>
      <c r="BE5" s="54"/>
    </row>
    <row r="6" spans="1:138" s="36" customFormat="1" ht="29.25" customHeight="1" x14ac:dyDescent="0.15">
      <c r="C6" s="148" t="s">
        <v>202</v>
      </c>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72"/>
      <c r="BI6" s="42"/>
      <c r="BJ6" s="42"/>
      <c r="BK6" s="42"/>
      <c r="BL6" s="42"/>
      <c r="BM6" s="42"/>
      <c r="BN6" s="42"/>
      <c r="BO6" s="42"/>
      <c r="BP6" s="42"/>
      <c r="BQ6" s="42"/>
      <c r="BR6" s="42"/>
      <c r="BS6" s="42"/>
      <c r="BT6" s="42"/>
      <c r="BU6" s="42"/>
      <c r="BV6" s="42"/>
      <c r="BW6" s="42"/>
      <c r="BX6" s="42"/>
      <c r="BY6" s="42"/>
      <c r="BZ6" s="42"/>
      <c r="CA6" s="42"/>
      <c r="CB6" s="42"/>
      <c r="CC6" s="42"/>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row>
    <row r="7" spans="1:138" s="40" customFormat="1" ht="7.5" customHeight="1" x14ac:dyDescent="0.15">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row>
    <row r="8" spans="1:138" s="40" customFormat="1" ht="21" customHeight="1" thickBot="1" x14ac:dyDescent="0.2">
      <c r="B8" s="39"/>
      <c r="C8" s="160" t="s">
        <v>208</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row>
    <row r="9" spans="1:138" s="39" customFormat="1" ht="30" customHeight="1" thickBot="1" x14ac:dyDescent="0.2">
      <c r="C9" s="157" t="s">
        <v>199</v>
      </c>
      <c r="D9" s="158"/>
      <c r="E9" s="158"/>
      <c r="F9" s="158"/>
      <c r="G9" s="158"/>
      <c r="H9" s="158"/>
      <c r="I9" s="158"/>
      <c r="J9" s="159"/>
      <c r="K9" s="165" t="s">
        <v>198</v>
      </c>
      <c r="L9" s="166"/>
      <c r="M9" s="166"/>
      <c r="N9" s="166"/>
      <c r="O9" s="166"/>
      <c r="P9" s="166"/>
      <c r="Q9" s="166"/>
      <c r="R9" s="167"/>
      <c r="S9" s="157" t="s">
        <v>200</v>
      </c>
      <c r="T9" s="158"/>
      <c r="U9" s="158"/>
      <c r="V9" s="158"/>
      <c r="W9" s="158"/>
      <c r="X9" s="158"/>
      <c r="Y9" s="158"/>
      <c r="Z9" s="159"/>
      <c r="AA9" s="157" t="s">
        <v>87</v>
      </c>
      <c r="AB9" s="158"/>
      <c r="AC9" s="158"/>
      <c r="AD9" s="158"/>
      <c r="AE9" s="158"/>
      <c r="AF9" s="158"/>
      <c r="AG9" s="158"/>
      <c r="AH9" s="159"/>
      <c r="AI9" s="157" t="s">
        <v>85</v>
      </c>
      <c r="AJ9" s="158"/>
      <c r="AK9" s="158"/>
      <c r="AL9" s="158"/>
      <c r="AM9" s="158"/>
      <c r="AN9" s="158"/>
      <c r="AO9" s="158"/>
      <c r="AP9" s="159"/>
    </row>
    <row r="10" spans="1:138" s="39" customFormat="1" ht="39.75" customHeight="1" x14ac:dyDescent="0.15">
      <c r="C10" s="177" t="s">
        <v>205</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row>
    <row r="11" spans="1:138" s="39" customFormat="1" ht="30" customHeight="1" thickBot="1" x14ac:dyDescent="0.2">
      <c r="C11" s="39" t="s">
        <v>209</v>
      </c>
      <c r="D11" s="49"/>
      <c r="E11" s="51"/>
      <c r="F11" s="51"/>
      <c r="G11" s="51"/>
      <c r="H11" s="51"/>
      <c r="I11" s="51"/>
      <c r="J11" s="51"/>
      <c r="K11" s="50"/>
      <c r="L11" s="50"/>
      <c r="M11" s="49"/>
      <c r="N11" s="49"/>
      <c r="O11" s="49"/>
      <c r="P11" s="49"/>
      <c r="Q11" s="49"/>
      <c r="R11" s="49"/>
      <c r="S11" s="49"/>
    </row>
    <row r="12" spans="1:138" s="39" customFormat="1" ht="30" customHeight="1" thickBot="1" x14ac:dyDescent="0.2">
      <c r="C12" s="149"/>
      <c r="D12" s="150"/>
      <c r="E12" s="150"/>
      <c r="F12" s="150"/>
      <c r="G12" s="150"/>
      <c r="H12" s="150"/>
      <c r="I12" s="150"/>
      <c r="J12" s="151"/>
      <c r="K12" s="161" t="s">
        <v>94</v>
      </c>
      <c r="L12" s="162"/>
      <c r="M12" s="162"/>
      <c r="N12" s="162"/>
      <c r="O12" s="162"/>
    </row>
    <row r="13" spans="1:138" s="39" customFormat="1" ht="30" customHeight="1" thickBot="1" x14ac:dyDescent="0.2">
      <c r="C13" s="149"/>
      <c r="D13" s="150"/>
      <c r="E13" s="150"/>
      <c r="F13" s="150"/>
      <c r="G13" s="150"/>
      <c r="H13" s="150"/>
      <c r="I13" s="150"/>
      <c r="J13" s="151"/>
      <c r="K13" s="161" t="s">
        <v>94</v>
      </c>
      <c r="L13" s="163"/>
      <c r="M13" s="163"/>
      <c r="N13" s="163"/>
      <c r="O13" s="163"/>
    </row>
    <row r="14" spans="1:138" s="39" customFormat="1" ht="18" customHeight="1" x14ac:dyDescent="0.15"/>
    <row r="15" spans="1:138" s="39" customFormat="1" ht="24.95" hidden="1" customHeight="1" x14ac:dyDescent="0.15">
      <c r="B15" s="160" t="s">
        <v>93</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row>
    <row r="16" spans="1:138" s="39" customFormat="1" ht="69.95" hidden="1" customHeight="1" x14ac:dyDescent="0.15">
      <c r="B16" s="160" t="s">
        <v>92</v>
      </c>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row>
    <row r="17" spans="2:45" s="39" customFormat="1" ht="15" hidden="1" customHeight="1" thickBot="1" x14ac:dyDescent="0.2"/>
    <row r="18" spans="2:45" s="39" customFormat="1" ht="30" hidden="1" customHeight="1" thickBot="1" x14ac:dyDescent="0.2">
      <c r="E18" s="152" t="s">
        <v>91</v>
      </c>
      <c r="F18" s="152"/>
      <c r="G18" s="152"/>
      <c r="H18" s="152"/>
      <c r="I18" s="152"/>
      <c r="J18" s="152"/>
      <c r="K18" s="152"/>
      <c r="L18" s="153"/>
      <c r="M18" s="154">
        <v>100</v>
      </c>
      <c r="N18" s="155"/>
      <c r="O18" s="155"/>
      <c r="P18" s="155"/>
      <c r="Q18" s="155"/>
      <c r="R18" s="155"/>
      <c r="S18" s="155"/>
      <c r="T18" s="156"/>
    </row>
    <row r="19" spans="2:45" s="39" customFormat="1" ht="24.95" hidden="1" customHeight="1" x14ac:dyDescent="0.15"/>
    <row r="20" spans="2:45" s="39" customFormat="1" ht="24.95" customHeight="1" x14ac:dyDescent="0.15">
      <c r="B20" s="40" t="s">
        <v>210</v>
      </c>
    </row>
    <row r="21" spans="2:45" s="39" customFormat="1" ht="24.95" customHeight="1" x14ac:dyDescent="0.15">
      <c r="C21" s="39" t="s">
        <v>213</v>
      </c>
    </row>
    <row r="22" spans="2:45" s="39" customFormat="1" ht="27" customHeight="1" thickBot="1" x14ac:dyDescent="0.2">
      <c r="D22" s="142" t="s">
        <v>206</v>
      </c>
    </row>
    <row r="23" spans="2:45" s="39" customFormat="1" ht="15" customHeight="1" thickBot="1" x14ac:dyDescent="0.2">
      <c r="E23" s="176" t="s">
        <v>77</v>
      </c>
      <c r="F23" s="176"/>
      <c r="G23" s="176"/>
      <c r="H23" s="176"/>
      <c r="I23" s="176"/>
      <c r="J23" s="176"/>
      <c r="K23" s="176"/>
      <c r="L23" s="176"/>
      <c r="M23" s="176" t="s">
        <v>76</v>
      </c>
      <c r="N23" s="176"/>
      <c r="O23" s="176"/>
      <c r="P23" s="176"/>
      <c r="Q23" s="176"/>
      <c r="R23" s="176"/>
      <c r="S23" s="176"/>
      <c r="T23" s="176"/>
      <c r="U23" s="176"/>
      <c r="V23" s="176"/>
      <c r="W23" s="176"/>
      <c r="X23" s="176"/>
      <c r="Y23" s="176"/>
    </row>
    <row r="24" spans="2:45" s="39" customFormat="1" ht="30" customHeight="1" thickBot="1" x14ac:dyDescent="0.2">
      <c r="E24" s="157" t="s">
        <v>199</v>
      </c>
      <c r="F24" s="158"/>
      <c r="G24" s="158"/>
      <c r="H24" s="158"/>
      <c r="I24" s="158"/>
      <c r="J24" s="158"/>
      <c r="K24" s="158"/>
      <c r="L24" s="159"/>
      <c r="M24" s="170">
        <v>331600</v>
      </c>
      <c r="N24" s="171"/>
      <c r="O24" s="171"/>
      <c r="P24" s="171"/>
      <c r="Q24" s="171"/>
      <c r="R24" s="171"/>
      <c r="S24" s="171"/>
      <c r="T24" s="171"/>
      <c r="U24" s="171"/>
      <c r="V24" s="171"/>
      <c r="W24" s="171"/>
      <c r="X24" s="171"/>
      <c r="Y24" s="172"/>
      <c r="AA24" s="138"/>
    </row>
    <row r="25" spans="2:45" s="39" customFormat="1" ht="30" customHeight="1" thickBot="1" x14ac:dyDescent="0.2">
      <c r="E25" s="157" t="s">
        <v>198</v>
      </c>
      <c r="F25" s="158"/>
      <c r="G25" s="158"/>
      <c r="H25" s="158"/>
      <c r="I25" s="158"/>
      <c r="J25" s="158"/>
      <c r="K25" s="158"/>
      <c r="L25" s="159"/>
      <c r="M25" s="170">
        <v>0</v>
      </c>
      <c r="N25" s="171"/>
      <c r="O25" s="171"/>
      <c r="P25" s="171"/>
      <c r="Q25" s="171"/>
      <c r="R25" s="171"/>
      <c r="S25" s="171"/>
      <c r="T25" s="171"/>
      <c r="U25" s="171"/>
      <c r="V25" s="171"/>
      <c r="W25" s="171"/>
      <c r="X25" s="171"/>
      <c r="Y25" s="172"/>
      <c r="AA25" s="139"/>
      <c r="AD25" s="47" t="s">
        <v>201</v>
      </c>
    </row>
    <row r="26" spans="2:45" s="39" customFormat="1" ht="30" customHeight="1" thickBot="1" x14ac:dyDescent="0.2">
      <c r="E26" s="157" t="s">
        <v>200</v>
      </c>
      <c r="F26" s="158"/>
      <c r="G26" s="158"/>
      <c r="H26" s="158"/>
      <c r="I26" s="158"/>
      <c r="J26" s="158"/>
      <c r="K26" s="158"/>
      <c r="L26" s="159"/>
      <c r="M26" s="170">
        <v>69520</v>
      </c>
      <c r="N26" s="171"/>
      <c r="O26" s="171"/>
      <c r="P26" s="171"/>
      <c r="Q26" s="171"/>
      <c r="R26" s="171"/>
      <c r="S26" s="171"/>
      <c r="T26" s="171"/>
      <c r="U26" s="171"/>
      <c r="V26" s="171"/>
      <c r="W26" s="171"/>
      <c r="X26" s="171"/>
      <c r="Y26" s="172"/>
      <c r="AA26" s="140"/>
      <c r="AD26" s="157" t="s">
        <v>91</v>
      </c>
      <c r="AE26" s="158"/>
      <c r="AF26" s="158"/>
      <c r="AG26" s="158"/>
      <c r="AH26" s="158"/>
      <c r="AI26" s="158"/>
      <c r="AJ26" s="158"/>
      <c r="AK26" s="164"/>
      <c r="AL26" s="155">
        <v>80</v>
      </c>
      <c r="AM26" s="155"/>
      <c r="AN26" s="155"/>
      <c r="AO26" s="155"/>
      <c r="AP26" s="155"/>
      <c r="AQ26" s="155"/>
      <c r="AR26" s="155"/>
      <c r="AS26" s="156"/>
    </row>
    <row r="27" spans="2:45" s="39" customFormat="1" ht="30" customHeight="1" thickBot="1" x14ac:dyDescent="0.2">
      <c r="E27" s="157" t="s">
        <v>87</v>
      </c>
      <c r="F27" s="158"/>
      <c r="G27" s="158"/>
      <c r="H27" s="158"/>
      <c r="I27" s="158"/>
      <c r="J27" s="158"/>
      <c r="K27" s="158"/>
      <c r="L27" s="159"/>
      <c r="M27" s="170">
        <v>16000</v>
      </c>
      <c r="N27" s="171"/>
      <c r="O27" s="171"/>
      <c r="P27" s="171"/>
      <c r="Q27" s="171"/>
      <c r="R27" s="171"/>
      <c r="S27" s="171"/>
      <c r="T27" s="171"/>
      <c r="U27" s="171"/>
      <c r="V27" s="171"/>
      <c r="W27" s="171"/>
      <c r="X27" s="171"/>
      <c r="Y27" s="172"/>
      <c r="AA27" s="140"/>
    </row>
    <row r="28" spans="2:45" s="39" customFormat="1" ht="30" customHeight="1" thickBot="1" x14ac:dyDescent="0.2">
      <c r="E28" s="157" t="s">
        <v>85</v>
      </c>
      <c r="F28" s="158"/>
      <c r="G28" s="158"/>
      <c r="H28" s="158"/>
      <c r="I28" s="158"/>
      <c r="J28" s="158"/>
      <c r="K28" s="158"/>
      <c r="L28" s="159"/>
      <c r="M28" s="170">
        <v>0</v>
      </c>
      <c r="N28" s="171"/>
      <c r="O28" s="171"/>
      <c r="P28" s="171"/>
      <c r="Q28" s="171"/>
      <c r="R28" s="171"/>
      <c r="S28" s="171"/>
      <c r="T28" s="171"/>
      <c r="U28" s="171"/>
      <c r="V28" s="171"/>
      <c r="W28" s="171"/>
      <c r="X28" s="171"/>
      <c r="Y28" s="172"/>
      <c r="AA28" s="140"/>
    </row>
    <row r="29" spans="2:45" s="39" customFormat="1" ht="30" customHeight="1" thickBot="1" x14ac:dyDescent="0.2">
      <c r="E29" s="173" t="str">
        <f>IF(C12="","",C12)</f>
        <v/>
      </c>
      <c r="F29" s="174"/>
      <c r="G29" s="174"/>
      <c r="H29" s="174"/>
      <c r="I29" s="174"/>
      <c r="J29" s="174"/>
      <c r="K29" s="174"/>
      <c r="L29" s="175"/>
      <c r="M29" s="170"/>
      <c r="N29" s="171"/>
      <c r="O29" s="171"/>
      <c r="P29" s="171"/>
      <c r="Q29" s="171"/>
      <c r="R29" s="171"/>
      <c r="S29" s="171"/>
      <c r="T29" s="171"/>
      <c r="U29" s="171"/>
      <c r="V29" s="171"/>
      <c r="W29" s="171"/>
      <c r="X29" s="171"/>
      <c r="Y29" s="172"/>
      <c r="AA29" s="140"/>
    </row>
    <row r="30" spans="2:45" s="39" customFormat="1" ht="30" customHeight="1" thickBot="1" x14ac:dyDescent="0.2">
      <c r="E30" s="173" t="str">
        <f>IF(C13="","",C13)</f>
        <v/>
      </c>
      <c r="F30" s="174"/>
      <c r="G30" s="174"/>
      <c r="H30" s="174"/>
      <c r="I30" s="174"/>
      <c r="J30" s="174"/>
      <c r="K30" s="174"/>
      <c r="L30" s="175"/>
      <c r="M30" s="170"/>
      <c r="N30" s="171"/>
      <c r="O30" s="171"/>
      <c r="P30" s="171"/>
      <c r="Q30" s="171"/>
      <c r="R30" s="171"/>
      <c r="S30" s="171"/>
      <c r="T30" s="171"/>
      <c r="U30" s="171"/>
      <c r="V30" s="171"/>
      <c r="W30" s="171"/>
      <c r="X30" s="171"/>
      <c r="Y30" s="172"/>
      <c r="AA30" s="140"/>
    </row>
    <row r="31" spans="2:45" s="39" customFormat="1" ht="15" customHeight="1" x14ac:dyDescent="0.15"/>
    <row r="32" spans="2:45" s="39" customFormat="1" ht="9.75" customHeight="1" x14ac:dyDescent="0.15"/>
    <row r="33" spans="2:83" s="39" customFormat="1" ht="15" customHeight="1" x14ac:dyDescent="0.15">
      <c r="B33" s="40" t="s">
        <v>204</v>
      </c>
    </row>
    <row r="34" spans="2:83" s="39" customFormat="1" ht="15" customHeight="1" thickBot="1" x14ac:dyDescent="0.2"/>
    <row r="35" spans="2:83" s="39" customFormat="1" ht="30" customHeight="1" thickBot="1" x14ac:dyDescent="0.2">
      <c r="E35" s="176" t="s">
        <v>203</v>
      </c>
      <c r="F35" s="176"/>
      <c r="G35" s="176"/>
      <c r="H35" s="176"/>
      <c r="I35" s="176"/>
      <c r="J35" s="176"/>
      <c r="K35" s="176"/>
      <c r="L35" s="176"/>
      <c r="M35" s="176"/>
      <c r="N35" s="176"/>
      <c r="O35" s="176"/>
      <c r="P35" s="176"/>
      <c r="Q35" s="176"/>
      <c r="R35" s="176"/>
      <c r="S35" s="176"/>
      <c r="T35" s="183">
        <v>450000</v>
      </c>
      <c r="U35" s="183"/>
      <c r="V35" s="183"/>
      <c r="W35" s="183"/>
      <c r="X35" s="183"/>
      <c r="Y35" s="183"/>
      <c r="Z35" s="183"/>
      <c r="AA35" s="183"/>
      <c r="AB35" s="183"/>
      <c r="AC35" s="183"/>
      <c r="AD35" s="183"/>
      <c r="AE35" s="183"/>
      <c r="AF35" s="183"/>
      <c r="AG35" s="183"/>
      <c r="AH35" s="183"/>
      <c r="AI35" s="183"/>
      <c r="AJ35" s="183"/>
      <c r="AK35" s="183"/>
      <c r="AL35" s="183"/>
    </row>
    <row r="36" spans="2:83" s="39" customFormat="1" ht="6.75" customHeight="1" x14ac:dyDescent="0.15"/>
    <row r="37" spans="2:83" s="39" customFormat="1" ht="15" customHeight="1" x14ac:dyDescent="0.15">
      <c r="D37" s="141" t="s">
        <v>212</v>
      </c>
    </row>
    <row r="38" spans="2:83" s="39" customFormat="1" ht="15" customHeight="1" x14ac:dyDescent="0.15"/>
    <row r="39" spans="2:83" s="36" customFormat="1" ht="15.95" customHeight="1" x14ac:dyDescent="0.15">
      <c r="C39" s="42"/>
      <c r="D39" s="41"/>
      <c r="E39" s="41"/>
      <c r="F39" s="41"/>
      <c r="G39" s="69"/>
      <c r="H39" s="69"/>
      <c r="I39" s="69"/>
      <c r="J39" s="69"/>
      <c r="K39" s="69"/>
      <c r="L39" s="41"/>
      <c r="M39" s="41"/>
      <c r="N39" s="42"/>
      <c r="O39" s="42"/>
      <c r="P39" s="42"/>
      <c r="Q39" s="42"/>
      <c r="R39" s="42"/>
      <c r="S39" s="42"/>
      <c r="T39" s="42"/>
      <c r="U39" s="42"/>
      <c r="V39" s="42"/>
      <c r="W39" s="42"/>
      <c r="X39" s="42"/>
      <c r="Y39" s="42"/>
      <c r="Z39" s="42"/>
      <c r="AA39" s="42"/>
      <c r="AB39" s="43"/>
      <c r="AC39" s="42"/>
      <c r="AD39" s="42"/>
      <c r="AE39" s="42"/>
      <c r="AF39" s="42"/>
      <c r="AG39" s="42"/>
      <c r="AH39" s="42"/>
      <c r="AI39" s="41"/>
      <c r="AJ39" s="41"/>
      <c r="AK39" s="43"/>
      <c r="AL39" s="43"/>
      <c r="AM39" s="42"/>
      <c r="AN39" s="42"/>
      <c r="AO39" s="42"/>
      <c r="AP39" s="42"/>
      <c r="AQ39" s="42"/>
      <c r="AR39" s="42"/>
      <c r="AS39" s="42"/>
      <c r="AT39" s="42"/>
      <c r="AU39" s="42"/>
      <c r="AV39" s="42"/>
      <c r="AW39" s="42"/>
      <c r="AX39" s="42"/>
      <c r="AY39" s="42"/>
      <c r="AZ39" s="42"/>
      <c r="BA39" s="42"/>
      <c r="BB39" s="42"/>
      <c r="BC39" s="42"/>
      <c r="BD39" s="42"/>
      <c r="BE39" s="42"/>
      <c r="BF39" s="41"/>
      <c r="BG39" s="41"/>
      <c r="BH39" s="71"/>
      <c r="BI39" s="71"/>
      <c r="BJ39" s="71"/>
      <c r="BK39" s="71"/>
      <c r="BL39" s="71"/>
      <c r="BM39" s="71"/>
      <c r="BN39" s="41"/>
      <c r="BO39" s="42"/>
      <c r="BP39" s="42"/>
      <c r="BQ39" s="42"/>
      <c r="BR39" s="41"/>
      <c r="BS39" s="41"/>
      <c r="BT39" s="71"/>
      <c r="BU39" s="71"/>
      <c r="BV39" s="71"/>
      <c r="BW39" s="71"/>
      <c r="BX39" s="71"/>
      <c r="BY39" s="71"/>
      <c r="BZ39" s="43"/>
    </row>
    <row r="40" spans="2:83" s="36" customFormat="1" ht="15.95" customHeight="1" x14ac:dyDescent="0.15">
      <c r="C40" s="42"/>
      <c r="D40" s="41"/>
      <c r="E40" s="41"/>
      <c r="F40" s="41"/>
      <c r="G40" s="69"/>
      <c r="H40" s="69"/>
      <c r="I40" s="69"/>
      <c r="J40" s="69"/>
      <c r="K40" s="69"/>
      <c r="L40" s="41"/>
      <c r="M40" s="41"/>
      <c r="N40" s="42"/>
      <c r="O40" s="42"/>
      <c r="P40" s="42"/>
      <c r="Q40" s="42"/>
      <c r="R40" s="42"/>
      <c r="S40" s="42"/>
      <c r="T40" s="42"/>
      <c r="U40" s="42"/>
      <c r="V40" s="42"/>
      <c r="W40" s="42"/>
      <c r="X40" s="42"/>
      <c r="Y40" s="42"/>
      <c r="Z40" s="42"/>
      <c r="AA40" s="42"/>
      <c r="AB40" s="43"/>
      <c r="AC40" s="42"/>
      <c r="AD40" s="42"/>
      <c r="AE40" s="42"/>
      <c r="AF40" s="42"/>
      <c r="AG40" s="42"/>
      <c r="AH40" s="42"/>
      <c r="AI40" s="41"/>
      <c r="AJ40" s="41"/>
      <c r="AK40" s="43"/>
      <c r="AL40" s="43"/>
      <c r="AM40" s="42"/>
      <c r="AN40" s="42"/>
      <c r="AO40" s="42"/>
      <c r="AP40" s="42"/>
      <c r="AQ40" s="42"/>
      <c r="AR40" s="42"/>
      <c r="AS40" s="42"/>
      <c r="AT40" s="42"/>
      <c r="AU40" s="42"/>
      <c r="AV40" s="42"/>
      <c r="AW40" s="42"/>
      <c r="AX40" s="42"/>
      <c r="AY40" s="42"/>
      <c r="AZ40" s="42"/>
      <c r="BA40" s="42"/>
      <c r="BB40" s="42"/>
      <c r="BC40" s="42"/>
      <c r="BD40" s="42"/>
      <c r="BE40" s="42"/>
      <c r="BF40" s="41"/>
      <c r="BG40" s="41"/>
      <c r="BH40" s="71"/>
      <c r="BI40" s="71"/>
      <c r="BJ40" s="71"/>
      <c r="BK40" s="71"/>
      <c r="BL40" s="71"/>
      <c r="BM40" s="71"/>
      <c r="BN40" s="41"/>
      <c r="BO40" s="42"/>
      <c r="BP40" s="42"/>
      <c r="BQ40" s="42"/>
      <c r="BR40" s="41"/>
      <c r="BS40" s="41"/>
      <c r="BT40" s="71"/>
      <c r="BU40" s="71"/>
      <c r="BV40" s="71"/>
      <c r="BW40" s="71"/>
      <c r="BX40" s="71"/>
      <c r="BY40" s="71"/>
      <c r="BZ40" s="43"/>
    </row>
    <row r="41" spans="2:83" s="36" customFormat="1" ht="15.95" customHeight="1" x14ac:dyDescent="0.15">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3"/>
      <c r="AC41" s="42"/>
      <c r="AD41" s="42"/>
      <c r="AE41" s="42"/>
      <c r="AF41" s="42"/>
      <c r="AG41" s="42"/>
      <c r="AH41" s="41"/>
      <c r="AI41" s="41"/>
      <c r="AJ41" s="41"/>
      <c r="AK41" s="43"/>
      <c r="AL41" s="43"/>
      <c r="AM41" s="42"/>
      <c r="AN41" s="42"/>
      <c r="AO41" s="42"/>
      <c r="AP41" s="42"/>
      <c r="AQ41" s="42"/>
      <c r="AR41" s="42"/>
      <c r="AS41" s="42"/>
      <c r="AT41" s="42"/>
      <c r="AU41" s="42"/>
      <c r="AV41" s="42"/>
      <c r="AW41" s="42"/>
      <c r="AX41" s="42"/>
      <c r="AY41" s="42"/>
      <c r="AZ41" s="42"/>
      <c r="BA41" s="42"/>
      <c r="BB41" s="42"/>
      <c r="BC41" s="42"/>
      <c r="BD41" s="42"/>
      <c r="BE41" s="41"/>
      <c r="BF41" s="41"/>
      <c r="BG41" s="41"/>
      <c r="BH41" s="70"/>
      <c r="BI41" s="70"/>
      <c r="BJ41" s="70"/>
      <c r="BK41" s="70"/>
      <c r="BL41" s="70"/>
      <c r="BM41" s="70"/>
      <c r="BN41" s="41"/>
      <c r="BO41" s="42"/>
      <c r="BP41" s="42"/>
      <c r="BQ41" s="42"/>
      <c r="BR41" s="41"/>
      <c r="BS41" s="41"/>
      <c r="BT41" s="69"/>
      <c r="BU41" s="69"/>
      <c r="BV41" s="69"/>
      <c r="BW41" s="69"/>
      <c r="BX41" s="69"/>
      <c r="BY41" s="69"/>
      <c r="BZ41" s="43"/>
    </row>
    <row r="42" spans="2:83" s="36" customFormat="1" ht="15.95" customHeight="1" x14ac:dyDescent="0.15">
      <c r="C42" s="4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1"/>
      <c r="BZ42" s="41"/>
    </row>
    <row r="43" spans="2:83" s="36" customFormat="1" ht="15.95" customHeight="1" x14ac:dyDescent="0.15">
      <c r="C43" s="42"/>
      <c r="D43" s="42"/>
      <c r="E43" s="42"/>
      <c r="F43" s="42"/>
      <c r="G43" s="42"/>
      <c r="H43" s="42"/>
      <c r="I43" s="41"/>
      <c r="J43" s="41"/>
      <c r="K43" s="41"/>
      <c r="L43" s="41"/>
      <c r="M43" s="41"/>
      <c r="N43" s="42"/>
      <c r="O43" s="42"/>
      <c r="P43" s="42"/>
      <c r="Q43" s="41"/>
      <c r="R43" s="41"/>
      <c r="S43" s="41"/>
      <c r="T43" s="41"/>
      <c r="U43" s="41"/>
      <c r="V43" s="41"/>
      <c r="W43" s="41"/>
      <c r="X43" s="68"/>
      <c r="Y43" s="42"/>
      <c r="Z43" s="42"/>
      <c r="AA43" s="41"/>
      <c r="AB43" s="41"/>
      <c r="AC43" s="41"/>
      <c r="AD43" s="41"/>
      <c r="AE43" s="41"/>
      <c r="AF43" s="41"/>
      <c r="AG43" s="41"/>
      <c r="AH43" s="42"/>
      <c r="AI43" s="42"/>
      <c r="AJ43" s="42"/>
      <c r="AK43" s="41"/>
      <c r="AL43" s="41"/>
      <c r="AM43" s="67"/>
      <c r="AN43" s="67"/>
      <c r="AO43" s="67"/>
      <c r="AP43" s="67"/>
      <c r="AQ43" s="41"/>
      <c r="AR43" s="41"/>
      <c r="AS43" s="41"/>
      <c r="AT43" s="41"/>
      <c r="AU43" s="41"/>
      <c r="AV43" s="41"/>
      <c r="AW43" s="41"/>
      <c r="AX43" s="41"/>
      <c r="AY43" s="41"/>
      <c r="AZ43" s="41"/>
      <c r="BA43" s="41"/>
      <c r="BB43" s="41"/>
      <c r="BC43" s="41"/>
      <c r="BD43" s="41"/>
      <c r="BE43" s="42"/>
      <c r="BF43" s="42"/>
      <c r="BG43" s="42"/>
      <c r="BH43" s="42"/>
      <c r="BI43" s="42"/>
      <c r="BJ43" s="42"/>
      <c r="BK43" s="42"/>
      <c r="BL43" s="42"/>
      <c r="BM43" s="42"/>
      <c r="BN43" s="42"/>
      <c r="BO43" s="42"/>
      <c r="BP43" s="42"/>
      <c r="BQ43" s="42"/>
      <c r="BR43" s="42"/>
      <c r="BS43" s="42"/>
      <c r="BT43" s="42"/>
      <c r="BU43" s="42"/>
      <c r="BV43" s="42"/>
      <c r="BW43" s="42"/>
      <c r="BX43" s="42"/>
      <c r="BY43" s="42"/>
      <c r="BZ43" s="42"/>
    </row>
    <row r="44" spans="2:83" s="36" customFormat="1" ht="15.95" customHeight="1" x14ac:dyDescent="0.15">
      <c r="C44" s="42"/>
      <c r="D44" s="42"/>
      <c r="E44" s="42"/>
      <c r="F44" s="42"/>
      <c r="G44" s="42"/>
      <c r="H44" s="42"/>
      <c r="I44" s="66"/>
      <c r="J44" s="66"/>
      <c r="K44" s="66"/>
      <c r="L44" s="66"/>
      <c r="M44" s="66"/>
      <c r="N44" s="42"/>
      <c r="O44" s="42"/>
      <c r="P44" s="41"/>
      <c r="Q44" s="41"/>
      <c r="R44" s="66"/>
      <c r="S44" s="66"/>
      <c r="T44" s="66"/>
      <c r="U44" s="66"/>
      <c r="V44" s="66"/>
      <c r="W44" s="41"/>
      <c r="X44" s="41"/>
      <c r="Y44" s="42"/>
      <c r="Z44" s="42"/>
      <c r="AA44" s="66"/>
      <c r="AB44" s="66"/>
      <c r="AC44" s="66"/>
      <c r="AD44" s="66"/>
      <c r="AE44" s="65"/>
      <c r="AF44" s="65"/>
      <c r="AG44" s="65"/>
      <c r="AH44" s="64"/>
      <c r="AI44" s="42"/>
      <c r="AJ44" s="42"/>
      <c r="AK44" s="66"/>
      <c r="AL44" s="66"/>
      <c r="AM44" s="66"/>
      <c r="AN44" s="41"/>
      <c r="AO44" s="41"/>
      <c r="AP44" s="41"/>
      <c r="AQ44" s="66"/>
      <c r="AR44" s="66"/>
      <c r="AS44" s="66"/>
      <c r="AT44" s="66"/>
      <c r="AU44" s="66"/>
      <c r="AV44" s="66"/>
      <c r="AW44" s="66"/>
      <c r="AX44" s="66"/>
      <c r="AY44" s="66"/>
      <c r="AZ44" s="66"/>
      <c r="BA44" s="66"/>
      <c r="BB44" s="65"/>
      <c r="BC44" s="65"/>
      <c r="BD44" s="65"/>
      <c r="BE44" s="64"/>
      <c r="BF44" s="42"/>
      <c r="BG44" s="42"/>
      <c r="BH44" s="42"/>
      <c r="BI44" s="42"/>
      <c r="BJ44" s="42"/>
      <c r="BK44" s="42"/>
      <c r="BL44" s="42"/>
      <c r="BM44" s="42"/>
      <c r="BN44" s="42"/>
      <c r="BO44" s="42"/>
      <c r="BP44" s="42"/>
      <c r="BQ44" s="42"/>
      <c r="BR44" s="42"/>
      <c r="BS44" s="42"/>
      <c r="BT44" s="42"/>
      <c r="BU44" s="42"/>
      <c r="BV44" s="42"/>
      <c r="BW44" s="42"/>
      <c r="BX44" s="42"/>
      <c r="BY44" s="42"/>
      <c r="BZ44" s="42"/>
      <c r="CA44" s="63"/>
      <c r="CB44" s="63"/>
      <c r="CC44" s="63"/>
      <c r="CD44" s="63"/>
      <c r="CE44" s="63"/>
    </row>
    <row r="45" spans="2:83" s="36" customFormat="1" ht="15.95" customHeight="1" x14ac:dyDescent="0.15">
      <c r="BX45" s="62"/>
      <c r="BY45" s="62"/>
      <c r="BZ45" s="62"/>
      <c r="CA45" s="62"/>
      <c r="CB45" s="62"/>
      <c r="CC45" s="62"/>
      <c r="CD45" s="62"/>
      <c r="CE45" s="62"/>
    </row>
    <row r="46" spans="2:83" s="36" customFormat="1" ht="14.25" x14ac:dyDescent="0.15"/>
    <row r="47" spans="2:83" s="36" customFormat="1" ht="14.25" x14ac:dyDescent="0.15"/>
    <row r="48" spans="2:83" s="36" customFormat="1" ht="14.25" x14ac:dyDescent="0.15"/>
    <row r="49" spans="105:126" s="36" customFormat="1" ht="14.25" x14ac:dyDescent="0.15"/>
    <row r="50" spans="105:126" s="36" customFormat="1" ht="14.25" x14ac:dyDescent="0.15">
      <c r="DA50" s="181" t="s">
        <v>73</v>
      </c>
      <c r="DB50" s="181"/>
      <c r="DC50" s="181"/>
      <c r="DD50" s="181"/>
      <c r="DE50" s="181"/>
      <c r="DF50" s="181"/>
      <c r="DG50" s="181"/>
      <c r="DH50" s="181"/>
      <c r="DI50" s="181"/>
      <c r="DJ50" s="181"/>
      <c r="DK50" s="181"/>
      <c r="DL50" s="181"/>
      <c r="DM50" s="181"/>
    </row>
    <row r="51" spans="105:126" s="36" customFormat="1" ht="14.25" x14ac:dyDescent="0.15">
      <c r="DA51" s="179" t="s">
        <v>72</v>
      </c>
      <c r="DB51" s="179"/>
      <c r="DC51" s="179"/>
      <c r="DD51" s="179"/>
      <c r="DE51" s="182" t="e">
        <f>#REF!</f>
        <v>#REF!</v>
      </c>
      <c r="DF51" s="182"/>
      <c r="DG51" s="182"/>
      <c r="DH51" s="182"/>
      <c r="DI51" s="182"/>
      <c r="DJ51" s="182"/>
      <c r="DK51" s="182"/>
      <c r="DL51" s="182"/>
      <c r="DM51" s="182"/>
    </row>
    <row r="52" spans="105:126" s="36" customFormat="1" ht="14.25" x14ac:dyDescent="0.15">
      <c r="DA52" s="179" t="s">
        <v>71</v>
      </c>
      <c r="DB52" s="179"/>
      <c r="DC52" s="179"/>
      <c r="DD52" s="179"/>
      <c r="DE52" s="182" t="e">
        <f>#REF!</f>
        <v>#REF!</v>
      </c>
      <c r="DF52" s="182"/>
      <c r="DG52" s="182"/>
      <c r="DH52" s="182"/>
      <c r="DI52" s="182"/>
      <c r="DJ52" s="182"/>
      <c r="DK52" s="182"/>
      <c r="DL52" s="182"/>
      <c r="DM52" s="182"/>
      <c r="DQ52" s="168" t="str">
        <f>IF(I6="","",SUM(BH39:BM40))</f>
        <v/>
      </c>
      <c r="DR52" s="169"/>
      <c r="DS52" s="169"/>
      <c r="DT52" s="169"/>
      <c r="DU52" s="169"/>
      <c r="DV52" s="169"/>
    </row>
    <row r="53" spans="105:126" s="36" customFormat="1" ht="14.25" x14ac:dyDescent="0.15">
      <c r="DA53" s="179" t="s">
        <v>70</v>
      </c>
      <c r="DB53" s="179"/>
      <c r="DC53" s="179"/>
      <c r="DD53" s="179"/>
      <c r="DE53" s="180" t="e">
        <f>#REF!</f>
        <v>#REF!</v>
      </c>
      <c r="DF53" s="180"/>
      <c r="DG53" s="180"/>
      <c r="DH53" s="180"/>
      <c r="DI53" s="180"/>
      <c r="DJ53" s="180"/>
      <c r="DK53" s="180"/>
      <c r="DL53" s="180"/>
      <c r="DM53" s="180"/>
    </row>
    <row r="54" spans="105:126" s="36" customFormat="1" ht="14.25" x14ac:dyDescent="0.15"/>
    <row r="55" spans="105:126" s="36" customFormat="1" ht="14.25" x14ac:dyDescent="0.15"/>
    <row r="56" spans="105:126" s="36" customFormat="1" ht="14.25" x14ac:dyDescent="0.15"/>
    <row r="57" spans="105:126" s="36" customFormat="1" ht="14.25" x14ac:dyDescent="0.15"/>
    <row r="58" spans="105:126" s="36" customFormat="1" ht="14.25" x14ac:dyDescent="0.15"/>
    <row r="59" spans="105:126" s="36" customFormat="1" ht="14.25" x14ac:dyDescent="0.15"/>
    <row r="60" spans="105:126" s="36" customFormat="1" ht="14.25" x14ac:dyDescent="0.15"/>
    <row r="61" spans="105:126" s="36" customFormat="1" ht="14.25" x14ac:dyDescent="0.15"/>
    <row r="62" spans="105:126" s="36" customFormat="1" ht="14.25" x14ac:dyDescent="0.15"/>
    <row r="63" spans="105:126" s="36" customFormat="1" ht="14.25" x14ac:dyDescent="0.15"/>
    <row r="64" spans="105:126" s="36" customFormat="1" ht="14.25" x14ac:dyDescent="0.15"/>
    <row r="65" s="36" customFormat="1" ht="14.25" x14ac:dyDescent="0.15"/>
    <row r="66" s="36" customFormat="1" ht="14.25" x14ac:dyDescent="0.15"/>
    <row r="67" s="36" customFormat="1" ht="14.25" x14ac:dyDescent="0.15"/>
    <row r="68" s="36" customFormat="1" ht="14.25" x14ac:dyDescent="0.15"/>
    <row r="69" s="36" customFormat="1" ht="14.25" x14ac:dyDescent="0.15"/>
    <row r="70" s="36" customFormat="1" ht="14.25" x14ac:dyDescent="0.15"/>
    <row r="71" s="36" customFormat="1" ht="14.25" x14ac:dyDescent="0.15"/>
    <row r="72" s="36" customFormat="1" ht="14.25" x14ac:dyDescent="0.15"/>
    <row r="73" s="36" customFormat="1" ht="14.25" x14ac:dyDescent="0.15"/>
    <row r="74" s="36" customFormat="1" ht="14.25" x14ac:dyDescent="0.15"/>
    <row r="75" s="36" customFormat="1" ht="14.25" x14ac:dyDescent="0.15"/>
    <row r="76" s="36" customFormat="1" ht="14.25" x14ac:dyDescent="0.15"/>
    <row r="77" s="36" customFormat="1" ht="14.25" x14ac:dyDescent="0.15"/>
    <row r="78" s="36" customFormat="1" ht="14.25" x14ac:dyDescent="0.15"/>
    <row r="79" s="36" customFormat="1" ht="14.25" x14ac:dyDescent="0.15"/>
    <row r="80" s="36" customFormat="1" ht="14.25" x14ac:dyDescent="0.15"/>
    <row r="81" s="36" customFormat="1" ht="14.25" x14ac:dyDescent="0.15"/>
    <row r="82" s="36" customFormat="1" ht="14.25" x14ac:dyDescent="0.15"/>
    <row r="83" s="36" customFormat="1" ht="14.25" x14ac:dyDescent="0.15"/>
    <row r="84" s="36" customFormat="1" ht="14.25" x14ac:dyDescent="0.15"/>
    <row r="85" s="36" customFormat="1" ht="14.25" x14ac:dyDescent="0.15"/>
    <row r="86" s="36" customFormat="1" ht="14.25" x14ac:dyDescent="0.15"/>
    <row r="87" s="36" customFormat="1" ht="14.25" x14ac:dyDescent="0.15"/>
    <row r="88" s="36" customFormat="1" ht="14.25" x14ac:dyDescent="0.15"/>
    <row r="89" s="36" customFormat="1" ht="14.25" x14ac:dyDescent="0.15"/>
    <row r="90" s="36" customFormat="1" ht="14.25" x14ac:dyDescent="0.15"/>
    <row r="91" s="36" customFormat="1" ht="14.25" x14ac:dyDescent="0.15"/>
    <row r="92" s="36" customFormat="1" ht="14.25" x14ac:dyDescent="0.15"/>
    <row r="93" s="36" customFormat="1" ht="14.25" x14ac:dyDescent="0.15"/>
    <row r="94" s="36" customFormat="1" ht="14.25" x14ac:dyDescent="0.15"/>
    <row r="95" s="36" customFormat="1" ht="14.25" x14ac:dyDescent="0.15"/>
    <row r="96" s="36" customFormat="1" ht="14.25" x14ac:dyDescent="0.15"/>
    <row r="97" s="36" customFormat="1" ht="14.25" x14ac:dyDescent="0.15"/>
    <row r="98" s="36" customFormat="1" ht="14.25" x14ac:dyDescent="0.15"/>
    <row r="99" s="36" customFormat="1" ht="14.25" x14ac:dyDescent="0.15"/>
    <row r="100" s="36" customFormat="1" ht="14.25" x14ac:dyDescent="0.15"/>
    <row r="101" s="36" customFormat="1" ht="14.25" x14ac:dyDescent="0.15"/>
    <row r="102" s="36" customFormat="1" ht="14.25" x14ac:dyDescent="0.15"/>
    <row r="103" s="36" customFormat="1" ht="14.25" x14ac:dyDescent="0.15"/>
    <row r="104" s="36" customFormat="1" ht="14.25" x14ac:dyDescent="0.15"/>
    <row r="105" s="36" customFormat="1" ht="14.25" x14ac:dyDescent="0.15"/>
    <row r="106" s="36" customFormat="1" ht="14.25" x14ac:dyDescent="0.15"/>
    <row r="107" s="36" customFormat="1" ht="14.25" x14ac:dyDescent="0.15"/>
    <row r="108" s="36" customFormat="1" ht="14.25" x14ac:dyDescent="0.15"/>
    <row r="109" s="36" customFormat="1" ht="14.25" x14ac:dyDescent="0.15"/>
    <row r="110" s="36" customFormat="1" ht="14.25" x14ac:dyDescent="0.15"/>
    <row r="111" s="36" customFormat="1" ht="14.25" x14ac:dyDescent="0.15"/>
    <row r="112" s="36" customFormat="1" ht="14.25" x14ac:dyDescent="0.15"/>
    <row r="113" s="36" customFormat="1" ht="14.25" x14ac:dyDescent="0.15"/>
    <row r="114" s="36" customFormat="1" ht="14.25" x14ac:dyDescent="0.15"/>
    <row r="115" s="36" customFormat="1" ht="14.25" x14ac:dyDescent="0.15"/>
    <row r="116" s="36" customFormat="1" ht="14.25" x14ac:dyDescent="0.15"/>
  </sheetData>
  <sheetProtection selectLockedCells="1"/>
  <mergeCells count="46">
    <mergeCell ref="B5:BA5"/>
    <mergeCell ref="DA53:DD53"/>
    <mergeCell ref="DE53:DM53"/>
    <mergeCell ref="DA50:DM50"/>
    <mergeCell ref="M24:Y24"/>
    <mergeCell ref="DA51:DD51"/>
    <mergeCell ref="DE51:DM51"/>
    <mergeCell ref="DA52:DD52"/>
    <mergeCell ref="DE52:DM52"/>
    <mergeCell ref="E35:S35"/>
    <mergeCell ref="T35:AL35"/>
    <mergeCell ref="M26:Y26"/>
    <mergeCell ref="M27:Y27"/>
    <mergeCell ref="M28:Y28"/>
    <mergeCell ref="M25:Y25"/>
    <mergeCell ref="E28:L28"/>
    <mergeCell ref="AD26:AK26"/>
    <mergeCell ref="K9:R9"/>
    <mergeCell ref="DQ52:DV52"/>
    <mergeCell ref="E27:L27"/>
    <mergeCell ref="M29:Y29"/>
    <mergeCell ref="M30:Y30"/>
    <mergeCell ref="E29:L29"/>
    <mergeCell ref="E30:L30"/>
    <mergeCell ref="AL26:AS26"/>
    <mergeCell ref="E23:L23"/>
    <mergeCell ref="M23:Y23"/>
    <mergeCell ref="E25:L25"/>
    <mergeCell ref="E26:L26"/>
    <mergeCell ref="C10:AP10"/>
    <mergeCell ref="C6:BG6"/>
    <mergeCell ref="C13:J13"/>
    <mergeCell ref="E18:L18"/>
    <mergeCell ref="M18:T18"/>
    <mergeCell ref="E24:L24"/>
    <mergeCell ref="B7:BG7"/>
    <mergeCell ref="C8:BG8"/>
    <mergeCell ref="C9:J9"/>
    <mergeCell ref="C12:J12"/>
    <mergeCell ref="AI9:AP9"/>
    <mergeCell ref="B16:BG16"/>
    <mergeCell ref="B15:BG15"/>
    <mergeCell ref="K12:O12"/>
    <mergeCell ref="K13:O13"/>
    <mergeCell ref="AA9:AH9"/>
    <mergeCell ref="S9:Z9"/>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Header>&amp;R&amp;"-,太字"&amp;12別添　試算シート　&amp;"-,標準"&amp;11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CW52"/>
  <sheetViews>
    <sheetView showGridLines="0" view="pageBreakPreview" zoomScaleNormal="100" zoomScaleSheetLayoutView="100" workbookViewId="0">
      <selection activeCell="S57" sqref="S57"/>
    </sheetView>
  </sheetViews>
  <sheetFormatPr defaultRowHeight="13.5" x14ac:dyDescent="0.15"/>
  <cols>
    <col min="1" max="83" width="1.625" style="61" customWidth="1"/>
    <col min="84" max="84" width="4.625" style="61" customWidth="1"/>
    <col min="85" max="116" width="1.625" style="61" customWidth="1"/>
    <col min="117" max="144" width="4.625" style="61" customWidth="1"/>
    <col min="145" max="16384" width="9" style="61"/>
  </cols>
  <sheetData>
    <row r="1" spans="1:99" ht="39.950000000000003" customHeight="1" x14ac:dyDescent="0.15">
      <c r="B1" s="313" t="s">
        <v>197</v>
      </c>
      <c r="C1" s="313"/>
      <c r="D1" s="313"/>
      <c r="E1" s="313"/>
      <c r="F1" s="313"/>
      <c r="G1" s="313"/>
      <c r="H1" s="313"/>
      <c r="I1" s="313"/>
      <c r="J1" s="313"/>
      <c r="K1" s="313"/>
      <c r="L1" s="313"/>
      <c r="M1" s="313"/>
      <c r="N1" s="313"/>
      <c r="O1" s="313"/>
      <c r="P1" s="313"/>
      <c r="Q1" s="313"/>
      <c r="R1" s="313"/>
      <c r="S1" s="313"/>
      <c r="T1" s="313"/>
      <c r="U1" s="313"/>
      <c r="V1" s="313"/>
      <c r="W1" s="313"/>
      <c r="X1" s="313"/>
      <c r="Y1" s="313"/>
      <c r="AA1" s="130" t="s">
        <v>196</v>
      </c>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row>
    <row r="2" spans="1:99" ht="20.100000000000001" customHeight="1" thickBot="1" x14ac:dyDescent="0.2">
      <c r="A2" s="121"/>
      <c r="B2" s="128"/>
      <c r="C2" s="126"/>
      <c r="D2" s="126"/>
      <c r="E2" s="126"/>
      <c r="F2" s="126"/>
      <c r="G2" s="126"/>
      <c r="H2" s="126"/>
      <c r="I2" s="126"/>
      <c r="J2" s="126"/>
      <c r="K2" s="126"/>
      <c r="L2" s="128"/>
      <c r="M2" s="128"/>
      <c r="N2" s="129"/>
      <c r="O2" s="129"/>
      <c r="P2" s="129"/>
      <c r="Q2" s="129"/>
      <c r="R2" s="129"/>
      <c r="S2" s="129"/>
      <c r="T2" s="129"/>
      <c r="U2" s="129"/>
      <c r="V2" s="129"/>
      <c r="W2" s="129"/>
      <c r="X2" s="129"/>
      <c r="Y2" s="129"/>
      <c r="Z2" s="129"/>
      <c r="AA2" s="129"/>
      <c r="AB2" s="129"/>
      <c r="AC2" s="129"/>
      <c r="AD2" s="129"/>
      <c r="AE2" s="128"/>
      <c r="AF2" s="128"/>
      <c r="AG2" s="128"/>
      <c r="AH2" s="126"/>
      <c r="AI2" s="126"/>
      <c r="AJ2" s="126"/>
      <c r="AK2" s="126"/>
      <c r="AL2" s="126"/>
      <c r="AM2" s="126"/>
      <c r="AN2" s="126"/>
      <c r="AO2" s="126"/>
      <c r="AP2" s="126"/>
      <c r="AQ2" s="126"/>
      <c r="AR2" s="126"/>
      <c r="AS2" s="129"/>
      <c r="AT2" s="128"/>
      <c r="AU2" s="128"/>
      <c r="AV2" s="128"/>
      <c r="AW2" s="126"/>
      <c r="AX2" s="126"/>
      <c r="AY2" s="126"/>
      <c r="AZ2" s="126"/>
      <c r="BA2" s="126"/>
      <c r="BB2" s="126"/>
      <c r="BC2" s="126"/>
      <c r="BD2" s="126"/>
      <c r="BE2" s="126"/>
      <c r="BF2" s="126"/>
      <c r="BG2" s="126"/>
      <c r="BH2" s="127"/>
      <c r="BI2" s="127"/>
      <c r="BJ2" s="127"/>
      <c r="BK2" s="127"/>
      <c r="BL2" s="127"/>
      <c r="BM2" s="127"/>
      <c r="BN2" s="127"/>
      <c r="BO2" s="127"/>
      <c r="BP2" s="127"/>
      <c r="BQ2" s="127"/>
      <c r="BR2" s="127"/>
      <c r="BS2" s="127"/>
      <c r="BT2" s="127"/>
      <c r="BU2" s="126"/>
      <c r="BV2" s="126"/>
      <c r="BW2" s="92"/>
      <c r="CD2" s="74"/>
      <c r="CE2" s="74"/>
      <c r="CF2" s="74"/>
      <c r="CG2" s="74"/>
      <c r="CH2" s="74"/>
      <c r="CI2" s="74"/>
      <c r="CJ2" s="74"/>
      <c r="CK2" s="74"/>
      <c r="CL2" s="74"/>
      <c r="CM2" s="74"/>
      <c r="CN2" s="74"/>
      <c r="CO2" s="74"/>
    </row>
    <row r="3" spans="1:99" ht="24.95" customHeight="1" thickBot="1" x14ac:dyDescent="0.2">
      <c r="A3" s="121"/>
      <c r="B3" s="237" t="s">
        <v>195</v>
      </c>
      <c r="C3" s="238"/>
      <c r="D3" s="238"/>
      <c r="E3" s="238"/>
      <c r="F3" s="238"/>
      <c r="G3" s="238"/>
      <c r="H3" s="238"/>
      <c r="I3" s="238"/>
      <c r="J3" s="238"/>
      <c r="K3" s="238"/>
      <c r="L3" s="238"/>
      <c r="M3" s="315">
        <f>入力画面!T35</f>
        <v>450000</v>
      </c>
      <c r="N3" s="316"/>
      <c r="O3" s="316"/>
      <c r="P3" s="316"/>
      <c r="Q3" s="316"/>
      <c r="R3" s="316"/>
      <c r="S3" s="316"/>
      <c r="T3" s="316"/>
      <c r="U3" s="316"/>
      <c r="V3" s="316"/>
      <c r="W3" s="316"/>
      <c r="X3" s="246" t="s">
        <v>104</v>
      </c>
      <c r="Y3" s="314"/>
      <c r="Z3" s="125"/>
      <c r="AA3" s="124"/>
      <c r="AB3" s="237" t="s">
        <v>194</v>
      </c>
      <c r="AC3" s="238"/>
      <c r="AD3" s="238"/>
      <c r="AE3" s="238"/>
      <c r="AF3" s="238"/>
      <c r="AG3" s="238"/>
      <c r="AH3" s="238"/>
      <c r="AI3" s="238"/>
      <c r="AJ3" s="238"/>
      <c r="AK3" s="238"/>
      <c r="AL3" s="238"/>
      <c r="AM3" s="258" t="s">
        <v>91</v>
      </c>
      <c r="AN3" s="258"/>
      <c r="AO3" s="258"/>
      <c r="AP3" s="258"/>
      <c r="AQ3" s="258"/>
      <c r="AR3" s="258"/>
      <c r="AS3" s="259"/>
      <c r="AT3" s="260">
        <f>入力画面!M18</f>
        <v>100</v>
      </c>
      <c r="AU3" s="260"/>
      <c r="AV3" s="260"/>
      <c r="AW3" s="261"/>
      <c r="AZ3" s="237" t="s">
        <v>116</v>
      </c>
      <c r="BA3" s="238"/>
      <c r="BB3" s="238"/>
      <c r="BC3" s="238"/>
      <c r="BD3" s="238"/>
      <c r="BE3" s="238"/>
      <c r="BF3" s="238" t="s">
        <v>193</v>
      </c>
      <c r="BG3" s="238"/>
      <c r="BH3" s="238"/>
      <c r="BI3" s="238"/>
      <c r="BJ3" s="238"/>
      <c r="BK3" s="238"/>
      <c r="BL3" s="238"/>
      <c r="BM3" s="238"/>
      <c r="BN3" s="238"/>
      <c r="BO3" s="238"/>
      <c r="BP3" s="238"/>
      <c r="BQ3" s="238"/>
      <c r="BR3" s="238"/>
      <c r="BS3" s="238"/>
      <c r="BT3" s="238"/>
      <c r="BU3" s="298"/>
      <c r="BV3" s="74"/>
      <c r="BW3" s="92"/>
    </row>
    <row r="4" spans="1:99" ht="21" customHeight="1" thickBot="1" x14ac:dyDescent="0.25">
      <c r="A4" s="121"/>
      <c r="B4" s="121"/>
      <c r="C4" s="121"/>
      <c r="D4" s="123"/>
      <c r="E4" s="122"/>
      <c r="F4" s="122"/>
      <c r="G4" s="122"/>
      <c r="H4" s="122"/>
      <c r="I4" s="122"/>
      <c r="J4" s="122"/>
      <c r="K4" s="122"/>
      <c r="L4" s="121"/>
      <c r="M4" s="121"/>
      <c r="N4" s="122"/>
      <c r="O4" s="122"/>
      <c r="P4" s="122"/>
      <c r="Q4" s="122"/>
      <c r="R4" s="122"/>
      <c r="S4" s="122"/>
      <c r="T4" s="122"/>
      <c r="U4" s="122"/>
      <c r="V4" s="122"/>
      <c r="W4" s="122"/>
      <c r="X4" s="122"/>
      <c r="Y4" s="122"/>
      <c r="Z4" s="122"/>
      <c r="AA4" s="122"/>
      <c r="AB4" s="122"/>
      <c r="AC4" s="122"/>
      <c r="AD4" s="122"/>
      <c r="AE4" s="121"/>
      <c r="AF4" s="121"/>
      <c r="AG4" s="121"/>
      <c r="AH4" s="122"/>
      <c r="AI4" s="122"/>
      <c r="AJ4" s="122"/>
      <c r="AK4" s="122"/>
      <c r="AL4" s="122"/>
      <c r="AM4" s="122"/>
      <c r="AN4" s="122"/>
      <c r="AO4" s="122"/>
      <c r="AP4" s="122"/>
      <c r="AQ4" s="122"/>
      <c r="AR4" s="122"/>
      <c r="AS4" s="122"/>
      <c r="AT4" s="121"/>
      <c r="AU4" s="121"/>
      <c r="AV4" s="121"/>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01"/>
      <c r="CD4" s="74"/>
      <c r="CE4" s="74"/>
      <c r="CF4" s="74"/>
      <c r="CG4" s="74"/>
      <c r="CH4" s="74"/>
      <c r="CI4" s="74"/>
      <c r="CJ4" s="74"/>
      <c r="CK4" s="74"/>
      <c r="CL4" s="74"/>
      <c r="CM4" s="74"/>
      <c r="CN4" s="74"/>
      <c r="CO4" s="74"/>
    </row>
    <row r="5" spans="1:99" ht="24.95" customHeight="1" thickBot="1" x14ac:dyDescent="0.2">
      <c r="A5" s="121"/>
      <c r="B5" s="245" t="s">
        <v>116</v>
      </c>
      <c r="C5" s="246"/>
      <c r="D5" s="246"/>
      <c r="E5" s="246"/>
      <c r="F5" s="246"/>
      <c r="G5" s="246"/>
      <c r="H5" s="246"/>
      <c r="I5" s="246"/>
      <c r="J5" s="246"/>
      <c r="K5" s="246"/>
      <c r="L5" s="246"/>
      <c r="M5" s="246"/>
      <c r="N5" s="247"/>
      <c r="O5" s="184">
        <f>AT42</f>
        <v>0</v>
      </c>
      <c r="P5" s="185"/>
      <c r="Q5" s="185"/>
      <c r="R5" s="185"/>
      <c r="S5" s="185"/>
      <c r="T5" s="185"/>
      <c r="U5" s="185"/>
      <c r="V5" s="185"/>
      <c r="W5" s="185"/>
      <c r="X5" s="185"/>
      <c r="Y5" s="185"/>
      <c r="Z5" s="185"/>
      <c r="AA5" s="185"/>
      <c r="AB5" s="185"/>
      <c r="AC5" s="185"/>
      <c r="AD5" s="184">
        <f>AT44</f>
        <v>0</v>
      </c>
      <c r="AE5" s="185"/>
      <c r="AF5" s="185"/>
      <c r="AG5" s="185"/>
      <c r="AH5" s="185"/>
      <c r="AI5" s="185"/>
      <c r="AJ5" s="185"/>
      <c r="AK5" s="185"/>
      <c r="AL5" s="185"/>
      <c r="AM5" s="185"/>
      <c r="AN5" s="185"/>
      <c r="AO5" s="185"/>
      <c r="AP5" s="185"/>
      <c r="AQ5" s="185"/>
      <c r="AR5" s="185"/>
      <c r="AS5" s="184">
        <f>AT46</f>
        <v>0</v>
      </c>
      <c r="AT5" s="185"/>
      <c r="AU5" s="185"/>
      <c r="AV5" s="185"/>
      <c r="AW5" s="185"/>
      <c r="AX5" s="185"/>
      <c r="AY5" s="185"/>
      <c r="AZ5" s="185"/>
      <c r="BA5" s="185"/>
      <c r="BB5" s="185"/>
      <c r="BC5" s="185"/>
      <c r="BD5" s="185"/>
      <c r="BE5" s="185"/>
      <c r="BF5" s="185"/>
      <c r="BG5" s="185"/>
      <c r="BH5" s="184">
        <f>AT48</f>
        <v>0</v>
      </c>
      <c r="BI5" s="185"/>
      <c r="BJ5" s="185"/>
      <c r="BK5" s="185"/>
      <c r="BL5" s="185"/>
      <c r="BM5" s="185"/>
      <c r="BN5" s="185"/>
      <c r="BO5" s="185"/>
      <c r="BP5" s="185"/>
      <c r="BQ5" s="185"/>
      <c r="BR5" s="185"/>
      <c r="BS5" s="185"/>
      <c r="BT5" s="185"/>
      <c r="BU5" s="185"/>
      <c r="BV5" s="186"/>
      <c r="CD5" s="74"/>
      <c r="CE5" s="74"/>
      <c r="CF5" s="74"/>
      <c r="CG5" s="120"/>
      <c r="CH5" s="120"/>
      <c r="CI5" s="74"/>
      <c r="CJ5" s="74"/>
      <c r="CK5" s="74"/>
      <c r="CL5" s="74"/>
      <c r="CM5" s="74"/>
      <c r="CN5" s="74"/>
      <c r="CO5" s="74"/>
    </row>
    <row r="6" spans="1:99" ht="17.100000000000001" customHeight="1" x14ac:dyDescent="0.15">
      <c r="B6" s="279" t="s">
        <v>167</v>
      </c>
      <c r="C6" s="280"/>
      <c r="D6" s="280"/>
      <c r="E6" s="280"/>
      <c r="F6" s="280"/>
      <c r="G6" s="280"/>
      <c r="H6" s="280"/>
      <c r="I6" s="280"/>
      <c r="J6" s="280"/>
      <c r="K6" s="280"/>
      <c r="L6" s="280"/>
      <c r="M6" s="280"/>
      <c r="N6" s="281"/>
      <c r="O6" s="189" t="s">
        <v>192</v>
      </c>
      <c r="P6" s="190"/>
      <c r="Q6" s="190"/>
      <c r="R6" s="190"/>
      <c r="S6" s="190"/>
      <c r="T6" s="190"/>
      <c r="U6" s="190"/>
      <c r="V6" s="190"/>
      <c r="W6" s="190"/>
      <c r="X6" s="190"/>
      <c r="Y6" s="190"/>
      <c r="Z6" s="190"/>
      <c r="AA6" s="190"/>
      <c r="AB6" s="190"/>
      <c r="AC6" s="191"/>
      <c r="AD6" s="189" t="s">
        <v>192</v>
      </c>
      <c r="AE6" s="190"/>
      <c r="AF6" s="190"/>
      <c r="AG6" s="190"/>
      <c r="AH6" s="190"/>
      <c r="AI6" s="190"/>
      <c r="AJ6" s="190"/>
      <c r="AK6" s="190"/>
      <c r="AL6" s="190"/>
      <c r="AM6" s="190"/>
      <c r="AN6" s="190"/>
      <c r="AO6" s="190"/>
      <c r="AP6" s="190"/>
      <c r="AQ6" s="190"/>
      <c r="AR6" s="191"/>
      <c r="AS6" s="189" t="s">
        <v>192</v>
      </c>
      <c r="AT6" s="190"/>
      <c r="AU6" s="190"/>
      <c r="AV6" s="190"/>
      <c r="AW6" s="190"/>
      <c r="AX6" s="190"/>
      <c r="AY6" s="190"/>
      <c r="AZ6" s="190"/>
      <c r="BA6" s="190"/>
      <c r="BB6" s="190"/>
      <c r="BC6" s="190"/>
      <c r="BD6" s="190"/>
      <c r="BE6" s="190"/>
      <c r="BF6" s="190"/>
      <c r="BG6" s="191"/>
      <c r="BH6" s="189" t="s">
        <v>192</v>
      </c>
      <c r="BI6" s="190"/>
      <c r="BJ6" s="190"/>
      <c r="BK6" s="190"/>
      <c r="BL6" s="190"/>
      <c r="BM6" s="190"/>
      <c r="BN6" s="190"/>
      <c r="BO6" s="190"/>
      <c r="BP6" s="190"/>
      <c r="BQ6" s="190"/>
      <c r="BR6" s="190"/>
      <c r="BS6" s="190"/>
      <c r="BT6" s="190"/>
      <c r="BU6" s="190"/>
      <c r="BV6" s="192"/>
    </row>
    <row r="7" spans="1:99" ht="20.100000000000001" customHeight="1" x14ac:dyDescent="0.2">
      <c r="B7" s="288" t="s">
        <v>180</v>
      </c>
      <c r="C7" s="289"/>
      <c r="D7" s="289"/>
      <c r="E7" s="289"/>
      <c r="F7" s="289"/>
      <c r="G7" s="290"/>
      <c r="H7" s="294" t="s">
        <v>191</v>
      </c>
      <c r="I7" s="289"/>
      <c r="J7" s="289"/>
      <c r="K7" s="289"/>
      <c r="L7" s="289"/>
      <c r="M7" s="289"/>
      <c r="N7" s="290"/>
      <c r="O7" s="187" t="s">
        <v>190</v>
      </c>
      <c r="P7" s="188"/>
      <c r="Q7" s="195">
        <v>20</v>
      </c>
      <c r="R7" s="195"/>
      <c r="S7" s="195"/>
      <c r="T7" s="195"/>
      <c r="U7" s="195"/>
      <c r="V7" s="195"/>
      <c r="W7" s="193" t="s">
        <v>111</v>
      </c>
      <c r="X7" s="193"/>
      <c r="Y7" s="193"/>
      <c r="Z7" s="193"/>
      <c r="AA7" s="193"/>
      <c r="AB7" s="193"/>
      <c r="AC7" s="194"/>
      <c r="AD7" s="187" t="s">
        <v>189</v>
      </c>
      <c r="AE7" s="188"/>
      <c r="AF7" s="195">
        <v>21</v>
      </c>
      <c r="AG7" s="195"/>
      <c r="AH7" s="195"/>
      <c r="AI7" s="195"/>
      <c r="AJ7" s="195"/>
      <c r="AK7" s="195"/>
      <c r="AL7" s="193" t="s">
        <v>111</v>
      </c>
      <c r="AM7" s="193"/>
      <c r="AN7" s="193"/>
      <c r="AO7" s="193"/>
      <c r="AP7" s="193"/>
      <c r="AQ7" s="193"/>
      <c r="AR7" s="194"/>
      <c r="AS7" s="187" t="s">
        <v>188</v>
      </c>
      <c r="AT7" s="188"/>
      <c r="AU7" s="195">
        <v>22</v>
      </c>
      <c r="AV7" s="195"/>
      <c r="AW7" s="195"/>
      <c r="AX7" s="195"/>
      <c r="AY7" s="195"/>
      <c r="AZ7" s="195"/>
      <c r="BA7" s="193" t="s">
        <v>111</v>
      </c>
      <c r="BB7" s="193"/>
      <c r="BC7" s="193"/>
      <c r="BD7" s="193"/>
      <c r="BE7" s="193"/>
      <c r="BF7" s="193"/>
      <c r="BG7" s="194"/>
      <c r="BH7" s="187" t="s">
        <v>187</v>
      </c>
      <c r="BI7" s="188"/>
      <c r="BJ7" s="195">
        <v>23</v>
      </c>
      <c r="BK7" s="195"/>
      <c r="BL7" s="195"/>
      <c r="BM7" s="195"/>
      <c r="BN7" s="195"/>
      <c r="BO7" s="195"/>
      <c r="BP7" s="193" t="s">
        <v>111</v>
      </c>
      <c r="BQ7" s="193"/>
      <c r="BR7" s="193"/>
      <c r="BS7" s="193"/>
      <c r="BT7" s="193"/>
      <c r="BU7" s="193"/>
      <c r="BV7" s="209"/>
      <c r="CC7" s="101"/>
    </row>
    <row r="8" spans="1:99" ht="20.100000000000001" customHeight="1" x14ac:dyDescent="0.15">
      <c r="B8" s="305" t="s">
        <v>199</v>
      </c>
      <c r="C8" s="306"/>
      <c r="D8" s="306"/>
      <c r="E8" s="306"/>
      <c r="F8" s="306"/>
      <c r="G8" s="307"/>
      <c r="H8" s="273">
        <f>IF(入力画面!M24="","",入力画面!M24)</f>
        <v>331600</v>
      </c>
      <c r="I8" s="274"/>
      <c r="J8" s="274"/>
      <c r="K8" s="274"/>
      <c r="L8" s="274"/>
      <c r="M8" s="274"/>
      <c r="N8" s="275"/>
      <c r="O8" s="239">
        <f>IF($H8="","",(ROUNDDOWN($H8*$AT3/100,0)))</f>
        <v>331600</v>
      </c>
      <c r="P8" s="240"/>
      <c r="Q8" s="240"/>
      <c r="R8" s="240"/>
      <c r="S8" s="240"/>
      <c r="T8" s="240"/>
      <c r="U8" s="240"/>
      <c r="V8" s="240"/>
      <c r="W8" s="240"/>
      <c r="X8" s="240"/>
      <c r="Y8" s="240"/>
      <c r="Z8" s="240"/>
      <c r="AA8" s="240"/>
      <c r="AB8" s="241" t="s">
        <v>104</v>
      </c>
      <c r="AC8" s="242"/>
      <c r="AD8" s="239">
        <f>IF($H8="","",(ROUNDDOWN($H8*$AT3/100,0)))</f>
        <v>331600</v>
      </c>
      <c r="AE8" s="240"/>
      <c r="AF8" s="240"/>
      <c r="AG8" s="240"/>
      <c r="AH8" s="240"/>
      <c r="AI8" s="240"/>
      <c r="AJ8" s="240"/>
      <c r="AK8" s="240"/>
      <c r="AL8" s="240"/>
      <c r="AM8" s="240"/>
      <c r="AN8" s="240"/>
      <c r="AO8" s="240"/>
      <c r="AP8" s="240"/>
      <c r="AQ8" s="241" t="s">
        <v>104</v>
      </c>
      <c r="AR8" s="242"/>
      <c r="AS8" s="239">
        <f>IF($H8="","",(ROUNDDOWN($H8*$AT3/100,0)))</f>
        <v>331600</v>
      </c>
      <c r="AT8" s="240"/>
      <c r="AU8" s="240"/>
      <c r="AV8" s="240"/>
      <c r="AW8" s="240"/>
      <c r="AX8" s="240"/>
      <c r="AY8" s="240"/>
      <c r="AZ8" s="240"/>
      <c r="BA8" s="240"/>
      <c r="BB8" s="240"/>
      <c r="BC8" s="240"/>
      <c r="BD8" s="240"/>
      <c r="BE8" s="240"/>
      <c r="BF8" s="241" t="s">
        <v>104</v>
      </c>
      <c r="BG8" s="242"/>
      <c r="BH8" s="239">
        <f>IF($H8="","",(ROUNDDOWN($H8*$AT3/100,0)))</f>
        <v>331600</v>
      </c>
      <c r="BI8" s="240"/>
      <c r="BJ8" s="240"/>
      <c r="BK8" s="240"/>
      <c r="BL8" s="240"/>
      <c r="BM8" s="240"/>
      <c r="BN8" s="240"/>
      <c r="BO8" s="240"/>
      <c r="BP8" s="240"/>
      <c r="BQ8" s="240"/>
      <c r="BR8" s="240"/>
      <c r="BS8" s="240"/>
      <c r="BT8" s="240"/>
      <c r="BU8" s="241" t="s">
        <v>104</v>
      </c>
      <c r="BV8" s="295"/>
    </row>
    <row r="9" spans="1:99" ht="20.100000000000001" customHeight="1" x14ac:dyDescent="0.15">
      <c r="B9" s="305" t="s">
        <v>200</v>
      </c>
      <c r="C9" s="306"/>
      <c r="D9" s="306"/>
      <c r="E9" s="306"/>
      <c r="F9" s="306"/>
      <c r="G9" s="307"/>
      <c r="H9" s="273">
        <f>IF(入力画面!M26="","",入力画面!M26)</f>
        <v>69520</v>
      </c>
      <c r="I9" s="274"/>
      <c r="J9" s="274"/>
      <c r="K9" s="274"/>
      <c r="L9" s="274"/>
      <c r="M9" s="274"/>
      <c r="N9" s="275"/>
      <c r="O9" s="239">
        <f>IF($H9="","",(ROUNDDOWN($H9*$AT3/100,0)))</f>
        <v>69520</v>
      </c>
      <c r="P9" s="240"/>
      <c r="Q9" s="240"/>
      <c r="R9" s="240"/>
      <c r="S9" s="240"/>
      <c r="T9" s="240"/>
      <c r="U9" s="240"/>
      <c r="V9" s="240"/>
      <c r="W9" s="240"/>
      <c r="X9" s="240"/>
      <c r="Y9" s="240"/>
      <c r="Z9" s="240"/>
      <c r="AA9" s="240"/>
      <c r="AB9" s="243" t="s">
        <v>104</v>
      </c>
      <c r="AC9" s="244"/>
      <c r="AD9" s="239">
        <f>IF($H9="","",(ROUNDDOWN($H9*$AT3/100,0)))</f>
        <v>69520</v>
      </c>
      <c r="AE9" s="240"/>
      <c r="AF9" s="240"/>
      <c r="AG9" s="240"/>
      <c r="AH9" s="240"/>
      <c r="AI9" s="240"/>
      <c r="AJ9" s="240"/>
      <c r="AK9" s="240"/>
      <c r="AL9" s="240"/>
      <c r="AM9" s="240"/>
      <c r="AN9" s="240"/>
      <c r="AO9" s="240"/>
      <c r="AP9" s="240"/>
      <c r="AQ9" s="243" t="s">
        <v>104</v>
      </c>
      <c r="AR9" s="244"/>
      <c r="AS9" s="239">
        <f>IF($H9="","",(ROUNDDOWN($H9*$AT3/100,0)))</f>
        <v>69520</v>
      </c>
      <c r="AT9" s="240"/>
      <c r="AU9" s="240"/>
      <c r="AV9" s="240"/>
      <c r="AW9" s="240"/>
      <c r="AX9" s="240"/>
      <c r="AY9" s="240"/>
      <c r="AZ9" s="240"/>
      <c r="BA9" s="240"/>
      <c r="BB9" s="240"/>
      <c r="BC9" s="240"/>
      <c r="BD9" s="240"/>
      <c r="BE9" s="240"/>
      <c r="BF9" s="243" t="s">
        <v>104</v>
      </c>
      <c r="BG9" s="244"/>
      <c r="BH9" s="239">
        <f>IF($H9="","",(ROUNDDOWN($H9*$AT3/100,0)))</f>
        <v>69520</v>
      </c>
      <c r="BI9" s="240"/>
      <c r="BJ9" s="240"/>
      <c r="BK9" s="240"/>
      <c r="BL9" s="240"/>
      <c r="BM9" s="240"/>
      <c r="BN9" s="240"/>
      <c r="BO9" s="240"/>
      <c r="BP9" s="240"/>
      <c r="BQ9" s="240"/>
      <c r="BR9" s="240"/>
      <c r="BS9" s="240"/>
      <c r="BT9" s="240"/>
      <c r="BU9" s="243" t="s">
        <v>104</v>
      </c>
      <c r="BV9" s="297"/>
    </row>
    <row r="10" spans="1:99" ht="17.100000000000001" customHeight="1" thickBot="1" x14ac:dyDescent="0.2">
      <c r="B10" s="248" t="s">
        <v>186</v>
      </c>
      <c r="C10" s="249"/>
      <c r="D10" s="249"/>
      <c r="E10" s="249"/>
      <c r="F10" s="249"/>
      <c r="G10" s="249"/>
      <c r="H10" s="249"/>
      <c r="I10" s="249"/>
      <c r="J10" s="249"/>
      <c r="K10" s="249"/>
      <c r="L10" s="249"/>
      <c r="M10" s="249"/>
      <c r="N10" s="250"/>
      <c r="O10" s="219" t="s">
        <v>185</v>
      </c>
      <c r="P10" s="251"/>
      <c r="Q10" s="221">
        <f>IF(Q7="","",SUM(O8:AA9))</f>
        <v>401120</v>
      </c>
      <c r="R10" s="221"/>
      <c r="S10" s="221"/>
      <c r="T10" s="221"/>
      <c r="U10" s="221"/>
      <c r="V10" s="221"/>
      <c r="W10" s="221"/>
      <c r="X10" s="221"/>
      <c r="Y10" s="221"/>
      <c r="Z10" s="221"/>
      <c r="AA10" s="221"/>
      <c r="AB10" s="249" t="s">
        <v>104</v>
      </c>
      <c r="AC10" s="291"/>
      <c r="AD10" s="219" t="s">
        <v>184</v>
      </c>
      <c r="AE10" s="251"/>
      <c r="AF10" s="221">
        <f>IF(AF$7="","",SUM(AD8:AP9))</f>
        <v>401120</v>
      </c>
      <c r="AG10" s="221"/>
      <c r="AH10" s="221"/>
      <c r="AI10" s="221"/>
      <c r="AJ10" s="221"/>
      <c r="AK10" s="221"/>
      <c r="AL10" s="221"/>
      <c r="AM10" s="221"/>
      <c r="AN10" s="221"/>
      <c r="AO10" s="221"/>
      <c r="AP10" s="221"/>
      <c r="AQ10" s="249" t="s">
        <v>104</v>
      </c>
      <c r="AR10" s="291"/>
      <c r="AS10" s="219" t="s">
        <v>184</v>
      </c>
      <c r="AT10" s="251"/>
      <c r="AU10" s="221">
        <f>IF(AU$7="","",SUM(AS8:BE9))</f>
        <v>401120</v>
      </c>
      <c r="AV10" s="221"/>
      <c r="AW10" s="221"/>
      <c r="AX10" s="221"/>
      <c r="AY10" s="221"/>
      <c r="AZ10" s="221"/>
      <c r="BA10" s="221"/>
      <c r="BB10" s="221"/>
      <c r="BC10" s="221"/>
      <c r="BD10" s="221"/>
      <c r="BE10" s="221"/>
      <c r="BF10" s="249" t="s">
        <v>104</v>
      </c>
      <c r="BG10" s="291"/>
      <c r="BH10" s="219" t="s">
        <v>183</v>
      </c>
      <c r="BI10" s="251"/>
      <c r="BJ10" s="221">
        <f>IF(BJ$7="","",SUM(BH8:BT9))</f>
        <v>401120</v>
      </c>
      <c r="BK10" s="221"/>
      <c r="BL10" s="221"/>
      <c r="BM10" s="221"/>
      <c r="BN10" s="221"/>
      <c r="BO10" s="221"/>
      <c r="BP10" s="221"/>
      <c r="BQ10" s="221"/>
      <c r="BR10" s="221"/>
      <c r="BS10" s="221"/>
      <c r="BT10" s="221"/>
      <c r="BU10" s="249" t="s">
        <v>104</v>
      </c>
      <c r="BV10" s="296"/>
    </row>
    <row r="11" spans="1:99" ht="17.100000000000001" customHeight="1" x14ac:dyDescent="0.15">
      <c r="B11" s="279" t="s">
        <v>73</v>
      </c>
      <c r="C11" s="280"/>
      <c r="D11" s="280"/>
      <c r="E11" s="280"/>
      <c r="F11" s="280"/>
      <c r="G11" s="280"/>
      <c r="H11" s="280"/>
      <c r="I11" s="280"/>
      <c r="J11" s="280"/>
      <c r="K11" s="280"/>
      <c r="L11" s="280"/>
      <c r="M11" s="280"/>
      <c r="N11" s="281"/>
      <c r="O11" s="282" t="s">
        <v>182</v>
      </c>
      <c r="P11" s="283"/>
      <c r="Q11" s="283"/>
      <c r="R11" s="283"/>
      <c r="S11" s="283"/>
      <c r="T11" s="277" t="s">
        <v>177</v>
      </c>
      <c r="U11" s="283" t="s">
        <v>181</v>
      </c>
      <c r="V11" s="283"/>
      <c r="W11" s="283"/>
      <c r="X11" s="283"/>
      <c r="Y11" s="283"/>
      <c r="Z11" s="283"/>
      <c r="AA11" s="283"/>
      <c r="AB11" s="283"/>
      <c r="AC11" s="286"/>
      <c r="AD11" s="282" t="s">
        <v>182</v>
      </c>
      <c r="AE11" s="283"/>
      <c r="AF11" s="283"/>
      <c r="AG11" s="283"/>
      <c r="AH11" s="283"/>
      <c r="AI11" s="277" t="s">
        <v>177</v>
      </c>
      <c r="AJ11" s="283" t="s">
        <v>181</v>
      </c>
      <c r="AK11" s="283"/>
      <c r="AL11" s="283"/>
      <c r="AM11" s="283"/>
      <c r="AN11" s="283"/>
      <c r="AO11" s="283"/>
      <c r="AP11" s="283"/>
      <c r="AQ11" s="283"/>
      <c r="AR11" s="286"/>
      <c r="AS11" s="282" t="s">
        <v>182</v>
      </c>
      <c r="AT11" s="283"/>
      <c r="AU11" s="283"/>
      <c r="AV11" s="283"/>
      <c r="AW11" s="283"/>
      <c r="AX11" s="277" t="s">
        <v>177</v>
      </c>
      <c r="AY11" s="283" t="s">
        <v>181</v>
      </c>
      <c r="AZ11" s="283"/>
      <c r="BA11" s="283"/>
      <c r="BB11" s="283"/>
      <c r="BC11" s="283"/>
      <c r="BD11" s="283"/>
      <c r="BE11" s="283"/>
      <c r="BF11" s="283"/>
      <c r="BG11" s="286"/>
      <c r="BH11" s="282" t="s">
        <v>182</v>
      </c>
      <c r="BI11" s="283"/>
      <c r="BJ11" s="283"/>
      <c r="BK11" s="283"/>
      <c r="BL11" s="283"/>
      <c r="BM11" s="277" t="s">
        <v>177</v>
      </c>
      <c r="BN11" s="283" t="s">
        <v>181</v>
      </c>
      <c r="BO11" s="283"/>
      <c r="BP11" s="283"/>
      <c r="BQ11" s="283"/>
      <c r="BR11" s="283"/>
      <c r="BS11" s="283"/>
      <c r="BT11" s="283"/>
      <c r="BU11" s="283"/>
      <c r="BV11" s="292"/>
    </row>
    <row r="12" spans="1:99" ht="17.100000000000001" customHeight="1" x14ac:dyDescent="0.15">
      <c r="B12" s="288" t="s">
        <v>180</v>
      </c>
      <c r="C12" s="289"/>
      <c r="D12" s="289"/>
      <c r="E12" s="289"/>
      <c r="F12" s="289"/>
      <c r="G12" s="289"/>
      <c r="H12" s="289"/>
      <c r="I12" s="290"/>
      <c r="J12" s="294" t="s">
        <v>179</v>
      </c>
      <c r="K12" s="289"/>
      <c r="L12" s="289"/>
      <c r="M12" s="289"/>
      <c r="N12" s="290"/>
      <c r="O12" s="284"/>
      <c r="P12" s="285"/>
      <c r="Q12" s="285"/>
      <c r="R12" s="285"/>
      <c r="S12" s="285"/>
      <c r="T12" s="278"/>
      <c r="U12" s="285"/>
      <c r="V12" s="285"/>
      <c r="W12" s="285"/>
      <c r="X12" s="285"/>
      <c r="Y12" s="285"/>
      <c r="Z12" s="285"/>
      <c r="AA12" s="285"/>
      <c r="AB12" s="285"/>
      <c r="AC12" s="287"/>
      <c r="AD12" s="284"/>
      <c r="AE12" s="285"/>
      <c r="AF12" s="285"/>
      <c r="AG12" s="285"/>
      <c r="AH12" s="285"/>
      <c r="AI12" s="278"/>
      <c r="AJ12" s="285"/>
      <c r="AK12" s="285"/>
      <c r="AL12" s="285"/>
      <c r="AM12" s="285"/>
      <c r="AN12" s="285"/>
      <c r="AO12" s="285"/>
      <c r="AP12" s="285"/>
      <c r="AQ12" s="285"/>
      <c r="AR12" s="287"/>
      <c r="AS12" s="284"/>
      <c r="AT12" s="285"/>
      <c r="AU12" s="285"/>
      <c r="AV12" s="285"/>
      <c r="AW12" s="285"/>
      <c r="AX12" s="278"/>
      <c r="AY12" s="285"/>
      <c r="AZ12" s="285"/>
      <c r="BA12" s="285"/>
      <c r="BB12" s="285"/>
      <c r="BC12" s="285"/>
      <c r="BD12" s="285"/>
      <c r="BE12" s="285"/>
      <c r="BF12" s="285"/>
      <c r="BG12" s="287"/>
      <c r="BH12" s="284"/>
      <c r="BI12" s="285"/>
      <c r="BJ12" s="285"/>
      <c r="BK12" s="285"/>
      <c r="BL12" s="285"/>
      <c r="BM12" s="278"/>
      <c r="BN12" s="285"/>
      <c r="BO12" s="285"/>
      <c r="BP12" s="285"/>
      <c r="BQ12" s="285"/>
      <c r="BR12" s="285"/>
      <c r="BS12" s="285"/>
      <c r="BT12" s="285"/>
      <c r="BU12" s="285"/>
      <c r="BV12" s="293"/>
    </row>
    <row r="13" spans="1:99" ht="20.100000000000001" customHeight="1" x14ac:dyDescent="0.15">
      <c r="B13" s="308" t="s">
        <v>178</v>
      </c>
      <c r="C13" s="309"/>
      <c r="D13" s="310"/>
      <c r="E13" s="299" t="s">
        <v>198</v>
      </c>
      <c r="F13" s="300"/>
      <c r="G13" s="300"/>
      <c r="H13" s="300"/>
      <c r="I13" s="301"/>
      <c r="J13" s="273">
        <f>IF(入力画面!M25="","",入力画面!M25)</f>
        <v>0</v>
      </c>
      <c r="K13" s="274"/>
      <c r="L13" s="274"/>
      <c r="M13" s="274"/>
      <c r="N13" s="275"/>
      <c r="O13" s="255">
        <f t="shared" ref="O13:O17" si="0">IF(J13="","",J13)</f>
        <v>0</v>
      </c>
      <c r="P13" s="256"/>
      <c r="Q13" s="256"/>
      <c r="R13" s="256"/>
      <c r="S13" s="256"/>
      <c r="T13" s="119" t="s">
        <v>123</v>
      </c>
      <c r="U13" s="257">
        <f>IF($J13="","",IF(AT$3=50,1,AT$3/100))</f>
        <v>1</v>
      </c>
      <c r="V13" s="257"/>
      <c r="W13" s="257"/>
      <c r="X13" s="119" t="s">
        <v>105</v>
      </c>
      <c r="Y13" s="252">
        <f>IF(J13="","",O13*U13)</f>
        <v>0</v>
      </c>
      <c r="Z13" s="252"/>
      <c r="AA13" s="252"/>
      <c r="AB13" s="252"/>
      <c r="AC13" s="253"/>
      <c r="AD13" s="255">
        <f t="shared" ref="AD13:AD17" si="1">IF(J13="","",J13)</f>
        <v>0</v>
      </c>
      <c r="AE13" s="256"/>
      <c r="AF13" s="256"/>
      <c r="AG13" s="256"/>
      <c r="AH13" s="256"/>
      <c r="AI13" s="119" t="s">
        <v>123</v>
      </c>
      <c r="AJ13" s="257">
        <f>IF(J13="","",IF(AT$3=50,1,AT$3/100))</f>
        <v>1</v>
      </c>
      <c r="AK13" s="257"/>
      <c r="AL13" s="257"/>
      <c r="AM13" s="119" t="s">
        <v>105</v>
      </c>
      <c r="AN13" s="252">
        <f>IF(J13="","",AD13*AJ13)</f>
        <v>0</v>
      </c>
      <c r="AO13" s="252"/>
      <c r="AP13" s="252"/>
      <c r="AQ13" s="252"/>
      <c r="AR13" s="253" t="s">
        <v>104</v>
      </c>
      <c r="AS13" s="255">
        <f t="shared" ref="AS13:AS17" si="2">IF(J13="","",$J13)</f>
        <v>0</v>
      </c>
      <c r="AT13" s="256"/>
      <c r="AU13" s="256"/>
      <c r="AV13" s="256"/>
      <c r="AW13" s="256"/>
      <c r="AX13" s="119" t="s">
        <v>123</v>
      </c>
      <c r="AY13" s="257">
        <f>IF(J13="","",IF(AT$3=50,1,AT$3/100))</f>
        <v>1</v>
      </c>
      <c r="AZ13" s="257"/>
      <c r="BA13" s="257"/>
      <c r="BB13" s="119" t="s">
        <v>105</v>
      </c>
      <c r="BC13" s="252">
        <f>IF(J13="","",AS13*AY13)</f>
        <v>0</v>
      </c>
      <c r="BD13" s="252"/>
      <c r="BE13" s="252"/>
      <c r="BF13" s="252"/>
      <c r="BG13" s="253" t="s">
        <v>104</v>
      </c>
      <c r="BH13" s="255">
        <f t="shared" ref="BH13:BH17" si="3">IF(J13="","",$J13)</f>
        <v>0</v>
      </c>
      <c r="BI13" s="256"/>
      <c r="BJ13" s="256"/>
      <c r="BK13" s="256"/>
      <c r="BL13" s="256"/>
      <c r="BM13" s="119" t="s">
        <v>123</v>
      </c>
      <c r="BN13" s="257">
        <f>IF(J13="","",IF(AT$3=50,1,AT$3/100))</f>
        <v>1</v>
      </c>
      <c r="BO13" s="257"/>
      <c r="BP13" s="257"/>
      <c r="BQ13" s="119" t="s">
        <v>105</v>
      </c>
      <c r="BR13" s="252">
        <f>IF(J13="","",BH13*BN13)</f>
        <v>0</v>
      </c>
      <c r="BS13" s="252"/>
      <c r="BT13" s="252"/>
      <c r="BU13" s="252"/>
      <c r="BV13" s="276" t="s">
        <v>104</v>
      </c>
    </row>
    <row r="14" spans="1:99" ht="20.100000000000001" customHeight="1" x14ac:dyDescent="0.15">
      <c r="B14" s="308"/>
      <c r="C14" s="309"/>
      <c r="D14" s="310"/>
      <c r="E14" s="302" t="s">
        <v>87</v>
      </c>
      <c r="F14" s="303"/>
      <c r="G14" s="303"/>
      <c r="H14" s="303"/>
      <c r="I14" s="304"/>
      <c r="J14" s="273">
        <f>IF(入力画面!M27="","",入力画面!M27)</f>
        <v>16000</v>
      </c>
      <c r="K14" s="274"/>
      <c r="L14" s="274"/>
      <c r="M14" s="274"/>
      <c r="N14" s="275"/>
      <c r="O14" s="255">
        <f t="shared" si="0"/>
        <v>16000</v>
      </c>
      <c r="P14" s="256"/>
      <c r="Q14" s="256"/>
      <c r="R14" s="256"/>
      <c r="S14" s="256"/>
      <c r="T14" s="119" t="s">
        <v>123</v>
      </c>
      <c r="U14" s="257">
        <f>IF(J14="","",IF(AT$3=50,1,AT$3/100))</f>
        <v>1</v>
      </c>
      <c r="V14" s="257"/>
      <c r="W14" s="257"/>
      <c r="X14" s="119" t="s">
        <v>105</v>
      </c>
      <c r="Y14" s="252">
        <f>IF(J14="","",O14*U14)</f>
        <v>16000</v>
      </c>
      <c r="Z14" s="252"/>
      <c r="AA14" s="252"/>
      <c r="AB14" s="252"/>
      <c r="AC14" s="253"/>
      <c r="AD14" s="255">
        <f t="shared" si="1"/>
        <v>16000</v>
      </c>
      <c r="AE14" s="256"/>
      <c r="AF14" s="256"/>
      <c r="AG14" s="256"/>
      <c r="AH14" s="256"/>
      <c r="AI14" s="119" t="s">
        <v>123</v>
      </c>
      <c r="AJ14" s="257">
        <f>IF(J14="","",IF(AT$3=50,1,AT$3/100))</f>
        <v>1</v>
      </c>
      <c r="AK14" s="257"/>
      <c r="AL14" s="257"/>
      <c r="AM14" s="119" t="s">
        <v>105</v>
      </c>
      <c r="AN14" s="252">
        <f>IF(J14="","",AD14*AJ14)</f>
        <v>16000</v>
      </c>
      <c r="AO14" s="252"/>
      <c r="AP14" s="252"/>
      <c r="AQ14" s="252"/>
      <c r="AR14" s="253" t="s">
        <v>104</v>
      </c>
      <c r="AS14" s="255">
        <f t="shared" si="2"/>
        <v>16000</v>
      </c>
      <c r="AT14" s="256"/>
      <c r="AU14" s="256"/>
      <c r="AV14" s="256"/>
      <c r="AW14" s="256"/>
      <c r="AX14" s="119" t="s">
        <v>123</v>
      </c>
      <c r="AY14" s="257">
        <f>IF(J14="","",IF(AT$3=50,1,AT$3/100))</f>
        <v>1</v>
      </c>
      <c r="AZ14" s="257"/>
      <c r="BA14" s="257"/>
      <c r="BB14" s="119" t="s">
        <v>105</v>
      </c>
      <c r="BC14" s="252">
        <f>IF(J14="","",AS14*AY14)</f>
        <v>16000</v>
      </c>
      <c r="BD14" s="252"/>
      <c r="BE14" s="252"/>
      <c r="BF14" s="252"/>
      <c r="BG14" s="253" t="s">
        <v>104</v>
      </c>
      <c r="BH14" s="255">
        <f t="shared" si="3"/>
        <v>16000</v>
      </c>
      <c r="BI14" s="256"/>
      <c r="BJ14" s="256"/>
      <c r="BK14" s="256"/>
      <c r="BL14" s="256"/>
      <c r="BM14" s="119" t="s">
        <v>123</v>
      </c>
      <c r="BN14" s="257">
        <f>IF(J14="","",IF(AT$3=50,1,AT$3/100))</f>
        <v>1</v>
      </c>
      <c r="BO14" s="257"/>
      <c r="BP14" s="257"/>
      <c r="BQ14" s="119" t="s">
        <v>105</v>
      </c>
      <c r="BR14" s="252">
        <f>IF(J14="","",BH14*BN14)</f>
        <v>16000</v>
      </c>
      <c r="BS14" s="252"/>
      <c r="BT14" s="252"/>
      <c r="BU14" s="252"/>
      <c r="BV14" s="276" t="s">
        <v>104</v>
      </c>
    </row>
    <row r="15" spans="1:99" ht="20.100000000000001" customHeight="1" x14ac:dyDescent="0.15">
      <c r="B15" s="308"/>
      <c r="C15" s="309"/>
      <c r="D15" s="310"/>
      <c r="E15" s="311" t="s">
        <v>85</v>
      </c>
      <c r="F15" s="311"/>
      <c r="G15" s="311"/>
      <c r="H15" s="311"/>
      <c r="I15" s="312"/>
      <c r="J15" s="273">
        <f>IF(入力画面!M28="","",入力画面!M28)</f>
        <v>0</v>
      </c>
      <c r="K15" s="274"/>
      <c r="L15" s="274"/>
      <c r="M15" s="274"/>
      <c r="N15" s="275"/>
      <c r="O15" s="255">
        <f t="shared" si="0"/>
        <v>0</v>
      </c>
      <c r="P15" s="256"/>
      <c r="Q15" s="256"/>
      <c r="R15" s="256"/>
      <c r="S15" s="256"/>
      <c r="T15" s="119" t="s">
        <v>123</v>
      </c>
      <c r="U15" s="257">
        <f>IF(J15="","",AT$3/100)</f>
        <v>1</v>
      </c>
      <c r="V15" s="257"/>
      <c r="W15" s="257"/>
      <c r="X15" s="119" t="s">
        <v>105</v>
      </c>
      <c r="Y15" s="252">
        <f>IF(J15="","",O15*U15)</f>
        <v>0</v>
      </c>
      <c r="Z15" s="252"/>
      <c r="AA15" s="252"/>
      <c r="AB15" s="252"/>
      <c r="AC15" s="253"/>
      <c r="AD15" s="255">
        <f t="shared" si="1"/>
        <v>0</v>
      </c>
      <c r="AE15" s="256"/>
      <c r="AF15" s="256"/>
      <c r="AG15" s="256"/>
      <c r="AH15" s="256"/>
      <c r="AI15" s="119" t="s">
        <v>123</v>
      </c>
      <c r="AJ15" s="257">
        <f>IF(J15="","",AT$3/100)</f>
        <v>1</v>
      </c>
      <c r="AK15" s="257"/>
      <c r="AL15" s="257"/>
      <c r="AM15" s="119" t="s">
        <v>105</v>
      </c>
      <c r="AN15" s="252">
        <f>IF(J15="","",AD15*AJ15)</f>
        <v>0</v>
      </c>
      <c r="AO15" s="252"/>
      <c r="AP15" s="252"/>
      <c r="AQ15" s="252"/>
      <c r="AR15" s="253" t="s">
        <v>104</v>
      </c>
      <c r="AS15" s="255">
        <f t="shared" si="2"/>
        <v>0</v>
      </c>
      <c r="AT15" s="256"/>
      <c r="AU15" s="256"/>
      <c r="AV15" s="256"/>
      <c r="AW15" s="256"/>
      <c r="AX15" s="119" t="s">
        <v>123</v>
      </c>
      <c r="AY15" s="257">
        <f>IF(J15="","",AT$3/100)</f>
        <v>1</v>
      </c>
      <c r="AZ15" s="257"/>
      <c r="BA15" s="257"/>
      <c r="BB15" s="119" t="s">
        <v>105</v>
      </c>
      <c r="BC15" s="252">
        <f>IF(J15="","",AS15*AY15)</f>
        <v>0</v>
      </c>
      <c r="BD15" s="252"/>
      <c r="BE15" s="252"/>
      <c r="BF15" s="252"/>
      <c r="BG15" s="253" t="s">
        <v>104</v>
      </c>
      <c r="BH15" s="255">
        <f t="shared" si="3"/>
        <v>0</v>
      </c>
      <c r="BI15" s="256"/>
      <c r="BJ15" s="256"/>
      <c r="BK15" s="256"/>
      <c r="BL15" s="256"/>
      <c r="BM15" s="119" t="s">
        <v>123</v>
      </c>
      <c r="BN15" s="257">
        <f>IF(J15="","",AT$3/100)</f>
        <v>1</v>
      </c>
      <c r="BO15" s="257"/>
      <c r="BP15" s="257"/>
      <c r="BQ15" s="119" t="s">
        <v>105</v>
      </c>
      <c r="BR15" s="252">
        <f>IF(J15="","",BH15*BN15)</f>
        <v>0</v>
      </c>
      <c r="BS15" s="252"/>
      <c r="BT15" s="252"/>
      <c r="BU15" s="252"/>
      <c r="BV15" s="276" t="s">
        <v>104</v>
      </c>
    </row>
    <row r="16" spans="1:99" ht="20.100000000000001" customHeight="1" x14ac:dyDescent="0.15">
      <c r="B16" s="308"/>
      <c r="C16" s="309"/>
      <c r="D16" s="310"/>
      <c r="E16" s="270" t="str">
        <f>IF(入力画面!E29="","",入力画面!E29)</f>
        <v/>
      </c>
      <c r="F16" s="271"/>
      <c r="G16" s="271"/>
      <c r="H16" s="271"/>
      <c r="I16" s="272"/>
      <c r="J16" s="273" t="str">
        <f>IF(入力画面!M29="","",入力画面!M29)</f>
        <v/>
      </c>
      <c r="K16" s="274"/>
      <c r="L16" s="274"/>
      <c r="M16" s="274"/>
      <c r="N16" s="275"/>
      <c r="O16" s="255" t="str">
        <f t="shared" si="0"/>
        <v/>
      </c>
      <c r="P16" s="256"/>
      <c r="Q16" s="256"/>
      <c r="R16" s="256"/>
      <c r="S16" s="256"/>
      <c r="T16" s="119" t="s">
        <v>123</v>
      </c>
      <c r="U16" s="257" t="str">
        <f>IF(J16="","",IF(AT$3=50,1,AT$3/100))</f>
        <v/>
      </c>
      <c r="V16" s="257"/>
      <c r="W16" s="257"/>
      <c r="X16" s="119" t="s">
        <v>105</v>
      </c>
      <c r="Y16" s="252" t="str">
        <f>IF(J16="","",O16*U16)</f>
        <v/>
      </c>
      <c r="Z16" s="252"/>
      <c r="AA16" s="252"/>
      <c r="AB16" s="252"/>
      <c r="AC16" s="253"/>
      <c r="AD16" s="255" t="str">
        <f t="shared" si="1"/>
        <v/>
      </c>
      <c r="AE16" s="256"/>
      <c r="AF16" s="256"/>
      <c r="AG16" s="256"/>
      <c r="AH16" s="256"/>
      <c r="AI16" s="119" t="s">
        <v>123</v>
      </c>
      <c r="AJ16" s="257" t="str">
        <f>IF(J16="","",IF(AT$3=50,1,AT$3/100))</f>
        <v/>
      </c>
      <c r="AK16" s="257"/>
      <c r="AL16" s="257"/>
      <c r="AM16" s="119" t="s">
        <v>105</v>
      </c>
      <c r="AN16" s="252" t="str">
        <f>IF(J16="","",AD16*AJ16)</f>
        <v/>
      </c>
      <c r="AO16" s="252"/>
      <c r="AP16" s="252"/>
      <c r="AQ16" s="252"/>
      <c r="AR16" s="253" t="s">
        <v>104</v>
      </c>
      <c r="AS16" s="255" t="str">
        <f t="shared" si="2"/>
        <v/>
      </c>
      <c r="AT16" s="256"/>
      <c r="AU16" s="256"/>
      <c r="AV16" s="256"/>
      <c r="AW16" s="256"/>
      <c r="AX16" s="119" t="s">
        <v>123</v>
      </c>
      <c r="AY16" s="257" t="str">
        <f>IF(J16="","",IF(AT$3=50,1,AT$3/100))</f>
        <v/>
      </c>
      <c r="AZ16" s="257"/>
      <c r="BA16" s="257"/>
      <c r="BB16" s="119" t="s">
        <v>105</v>
      </c>
      <c r="BC16" s="252" t="str">
        <f>IF(J16="","",AS16*AY16)</f>
        <v/>
      </c>
      <c r="BD16" s="252"/>
      <c r="BE16" s="252"/>
      <c r="BF16" s="252"/>
      <c r="BG16" s="253" t="s">
        <v>104</v>
      </c>
      <c r="BH16" s="255" t="str">
        <f t="shared" si="3"/>
        <v/>
      </c>
      <c r="BI16" s="256"/>
      <c r="BJ16" s="256"/>
      <c r="BK16" s="256"/>
      <c r="BL16" s="256"/>
      <c r="BM16" s="119" t="s">
        <v>123</v>
      </c>
      <c r="BN16" s="257" t="str">
        <f>IF(J16="","",IF(AT$3=50,1,AT$3/100))</f>
        <v/>
      </c>
      <c r="BO16" s="257"/>
      <c r="BP16" s="257"/>
      <c r="BQ16" s="119" t="s">
        <v>105</v>
      </c>
      <c r="BR16" s="252" t="str">
        <f>IF(J16="","",BH16*BN16)</f>
        <v/>
      </c>
      <c r="BS16" s="252"/>
      <c r="BT16" s="252"/>
      <c r="BU16" s="252"/>
      <c r="BV16" s="276" t="s">
        <v>104</v>
      </c>
    </row>
    <row r="17" spans="1:81" ht="20.100000000000001" customHeight="1" x14ac:dyDescent="0.15">
      <c r="B17" s="308"/>
      <c r="C17" s="309"/>
      <c r="D17" s="310"/>
      <c r="E17" s="270" t="str">
        <f>IF(入力画面!E30="","",入力画面!E30)</f>
        <v/>
      </c>
      <c r="F17" s="271"/>
      <c r="G17" s="271"/>
      <c r="H17" s="271"/>
      <c r="I17" s="272"/>
      <c r="J17" s="273" t="str">
        <f>IF(入力画面!M30="","",入力画面!M30)</f>
        <v/>
      </c>
      <c r="K17" s="274"/>
      <c r="L17" s="274"/>
      <c r="M17" s="274"/>
      <c r="N17" s="275"/>
      <c r="O17" s="255" t="str">
        <f t="shared" si="0"/>
        <v/>
      </c>
      <c r="P17" s="256"/>
      <c r="Q17" s="256"/>
      <c r="R17" s="256"/>
      <c r="S17" s="256"/>
      <c r="T17" s="119" t="s">
        <v>123</v>
      </c>
      <c r="U17" s="257" t="str">
        <f>IF(J17="","",IF(AT$3=50,1,AT$3/100))</f>
        <v/>
      </c>
      <c r="V17" s="257"/>
      <c r="W17" s="257"/>
      <c r="X17" s="119" t="s">
        <v>105</v>
      </c>
      <c r="Y17" s="252" t="str">
        <f>IF(J17="","",O17*U17)</f>
        <v/>
      </c>
      <c r="Z17" s="252"/>
      <c r="AA17" s="252"/>
      <c r="AB17" s="252"/>
      <c r="AC17" s="253"/>
      <c r="AD17" s="255" t="str">
        <f t="shared" si="1"/>
        <v/>
      </c>
      <c r="AE17" s="256"/>
      <c r="AF17" s="256"/>
      <c r="AG17" s="256"/>
      <c r="AH17" s="256"/>
      <c r="AI17" s="119" t="s">
        <v>123</v>
      </c>
      <c r="AJ17" s="257" t="str">
        <f>IF(J17="","",IF(AT$3=50,1,AT$3/100))</f>
        <v/>
      </c>
      <c r="AK17" s="257"/>
      <c r="AL17" s="257"/>
      <c r="AM17" s="119" t="s">
        <v>105</v>
      </c>
      <c r="AN17" s="252" t="str">
        <f>IF(J17="","",AD17*AJ17)</f>
        <v/>
      </c>
      <c r="AO17" s="252"/>
      <c r="AP17" s="252"/>
      <c r="AQ17" s="252"/>
      <c r="AR17" s="253" t="s">
        <v>104</v>
      </c>
      <c r="AS17" s="255" t="str">
        <f t="shared" si="2"/>
        <v/>
      </c>
      <c r="AT17" s="256"/>
      <c r="AU17" s="256"/>
      <c r="AV17" s="256"/>
      <c r="AW17" s="256"/>
      <c r="AX17" s="119" t="s">
        <v>123</v>
      </c>
      <c r="AY17" s="257" t="str">
        <f>IF(J17="","",IF(AT$3=50,1,AT$3/100))</f>
        <v/>
      </c>
      <c r="AZ17" s="257"/>
      <c r="BA17" s="257"/>
      <c r="BB17" s="119" t="s">
        <v>105</v>
      </c>
      <c r="BC17" s="252" t="str">
        <f>IF(J17="","",AS17*AY17)</f>
        <v/>
      </c>
      <c r="BD17" s="252"/>
      <c r="BE17" s="252"/>
      <c r="BF17" s="252"/>
      <c r="BG17" s="253" t="s">
        <v>104</v>
      </c>
      <c r="BH17" s="255" t="str">
        <f t="shared" si="3"/>
        <v/>
      </c>
      <c r="BI17" s="256"/>
      <c r="BJ17" s="256"/>
      <c r="BK17" s="256"/>
      <c r="BL17" s="256"/>
      <c r="BM17" s="119" t="s">
        <v>123</v>
      </c>
      <c r="BN17" s="257" t="str">
        <f>IF(J17="","",IF(AT$3=50,1,AT$3/100))</f>
        <v/>
      </c>
      <c r="BO17" s="257"/>
      <c r="BP17" s="257"/>
      <c r="BQ17" s="119" t="s">
        <v>105</v>
      </c>
      <c r="BR17" s="252" t="str">
        <f>IF(J17="","",BH17*BN17)</f>
        <v/>
      </c>
      <c r="BS17" s="252"/>
      <c r="BT17" s="252"/>
      <c r="BU17" s="252"/>
      <c r="BV17" s="276" t="s">
        <v>104</v>
      </c>
    </row>
    <row r="18" spans="1:81" ht="20.100000000000001" customHeight="1" thickBot="1" x14ac:dyDescent="0.2">
      <c r="B18" s="248" t="s">
        <v>176</v>
      </c>
      <c r="C18" s="249"/>
      <c r="D18" s="249"/>
      <c r="E18" s="249"/>
      <c r="F18" s="249"/>
      <c r="G18" s="249"/>
      <c r="H18" s="249"/>
      <c r="I18" s="249"/>
      <c r="J18" s="249"/>
      <c r="K18" s="249"/>
      <c r="L18" s="249"/>
      <c r="M18" s="249"/>
      <c r="N18" s="250"/>
      <c r="O18" s="219" t="s">
        <v>175</v>
      </c>
      <c r="P18" s="251"/>
      <c r="Q18" s="221">
        <f>SUM(Y13:AB17)</f>
        <v>16000</v>
      </c>
      <c r="R18" s="221"/>
      <c r="S18" s="221"/>
      <c r="T18" s="221"/>
      <c r="U18" s="221"/>
      <c r="V18" s="221"/>
      <c r="W18" s="221"/>
      <c r="X18" s="221"/>
      <c r="Y18" s="221"/>
      <c r="Z18" s="221"/>
      <c r="AA18" s="221"/>
      <c r="AB18" s="222" t="s">
        <v>104</v>
      </c>
      <c r="AC18" s="223"/>
      <c r="AD18" s="219" t="s">
        <v>174</v>
      </c>
      <c r="AE18" s="220"/>
      <c r="AF18" s="221">
        <f>IF(AF$7="","",(SUM(AN13:AQ17)))</f>
        <v>16000</v>
      </c>
      <c r="AG18" s="221"/>
      <c r="AH18" s="221"/>
      <c r="AI18" s="221"/>
      <c r="AJ18" s="221"/>
      <c r="AK18" s="221"/>
      <c r="AL18" s="221"/>
      <c r="AM18" s="221"/>
      <c r="AN18" s="221"/>
      <c r="AO18" s="221"/>
      <c r="AP18" s="221"/>
      <c r="AQ18" s="222" t="s">
        <v>104</v>
      </c>
      <c r="AR18" s="223"/>
      <c r="AS18" s="219" t="s">
        <v>174</v>
      </c>
      <c r="AT18" s="220"/>
      <c r="AU18" s="221">
        <f>IF(AU$7="","",(SUM(BC13:BF17)))</f>
        <v>16000</v>
      </c>
      <c r="AV18" s="221"/>
      <c r="AW18" s="221"/>
      <c r="AX18" s="221"/>
      <c r="AY18" s="221"/>
      <c r="AZ18" s="221"/>
      <c r="BA18" s="221"/>
      <c r="BB18" s="221"/>
      <c r="BC18" s="221"/>
      <c r="BD18" s="221"/>
      <c r="BE18" s="221"/>
      <c r="BF18" s="222" t="s">
        <v>104</v>
      </c>
      <c r="BG18" s="223"/>
      <c r="BH18" s="219" t="s">
        <v>70</v>
      </c>
      <c r="BI18" s="220"/>
      <c r="BJ18" s="221">
        <f>IF(BJ$7="","",(SUM(BR13:BU17)))</f>
        <v>16000</v>
      </c>
      <c r="BK18" s="221"/>
      <c r="BL18" s="221"/>
      <c r="BM18" s="221"/>
      <c r="BN18" s="221"/>
      <c r="BO18" s="221"/>
      <c r="BP18" s="221"/>
      <c r="BQ18" s="221"/>
      <c r="BR18" s="221"/>
      <c r="BS18" s="221"/>
      <c r="BT18" s="221"/>
      <c r="BU18" s="222" t="s">
        <v>104</v>
      </c>
      <c r="BV18" s="232"/>
    </row>
    <row r="19" spans="1:81" ht="15" customHeight="1" thickBot="1" x14ac:dyDescent="0.2">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74"/>
      <c r="BY19" s="74"/>
      <c r="BZ19" s="74"/>
      <c r="CA19" s="74"/>
      <c r="CB19" s="74"/>
      <c r="CC19" s="74"/>
    </row>
    <row r="20" spans="1:81" ht="15" customHeight="1" thickTop="1" x14ac:dyDescent="0.1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row>
    <row r="21" spans="1:81" ht="18.75" x14ac:dyDescent="0.2">
      <c r="C21" s="226" t="s">
        <v>173</v>
      </c>
      <c r="D21" s="226"/>
      <c r="E21" s="226"/>
      <c r="F21" s="226"/>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row>
    <row r="22" spans="1:81" ht="21" customHeight="1" x14ac:dyDescent="0.15">
      <c r="B22" s="200" t="s">
        <v>172</v>
      </c>
      <c r="C22" s="201"/>
      <c r="D22" s="206" t="s">
        <v>120</v>
      </c>
      <c r="E22" s="207"/>
      <c r="F22" s="207"/>
      <c r="G22" s="207"/>
      <c r="H22" s="207"/>
      <c r="I22" s="207"/>
      <c r="J22" s="207"/>
      <c r="K22" s="208"/>
      <c r="L22" s="234" t="s">
        <v>171</v>
      </c>
      <c r="M22" s="235"/>
      <c r="N22" s="235"/>
      <c r="O22" s="235"/>
      <c r="P22" s="235"/>
      <c r="Q22" s="235"/>
      <c r="R22" s="235"/>
      <c r="S22" s="235"/>
      <c r="T22" s="235"/>
      <c r="U22" s="235"/>
      <c r="V22" s="235"/>
      <c r="W22" s="235"/>
      <c r="X22" s="235"/>
      <c r="Y22" s="236"/>
      <c r="Z22" s="218" t="s">
        <v>170</v>
      </c>
      <c r="AA22" s="218"/>
      <c r="AB22" s="218"/>
      <c r="AC22" s="218"/>
      <c r="AD22" s="218"/>
      <c r="AE22" s="218"/>
      <c r="AF22" s="218"/>
      <c r="AG22" s="218"/>
      <c r="AH22" s="218"/>
      <c r="AI22" s="218"/>
      <c r="AJ22" s="218"/>
      <c r="AK22" s="218"/>
      <c r="AL22" s="218"/>
      <c r="AM22" s="218"/>
      <c r="AN22" s="218" t="s">
        <v>169</v>
      </c>
      <c r="AO22" s="218"/>
      <c r="AP22" s="218"/>
      <c r="AQ22" s="218"/>
      <c r="AR22" s="218"/>
      <c r="AS22" s="218"/>
      <c r="AT22" s="218"/>
      <c r="AU22" s="218"/>
      <c r="AV22" s="218"/>
      <c r="AW22" s="218"/>
      <c r="AX22" s="218"/>
      <c r="AY22" s="218"/>
      <c r="AZ22" s="218"/>
      <c r="BA22" s="218"/>
      <c r="BB22" s="218" t="s">
        <v>168</v>
      </c>
      <c r="BC22" s="218"/>
      <c r="BD22" s="218"/>
      <c r="BE22" s="218"/>
      <c r="BF22" s="218"/>
      <c r="BG22" s="218"/>
      <c r="BH22" s="218"/>
      <c r="BI22" s="218"/>
      <c r="BJ22" s="218"/>
      <c r="BK22" s="218"/>
      <c r="BL22" s="218"/>
      <c r="BM22" s="218"/>
      <c r="BN22" s="218"/>
      <c r="BO22" s="218"/>
    </row>
    <row r="23" spans="1:81" ht="21" customHeight="1" x14ac:dyDescent="0.15">
      <c r="B23" s="202"/>
      <c r="C23" s="203"/>
      <c r="D23" s="206" t="s">
        <v>167</v>
      </c>
      <c r="E23" s="207"/>
      <c r="F23" s="207"/>
      <c r="G23" s="207"/>
      <c r="H23" s="207"/>
      <c r="I23" s="207"/>
      <c r="J23" s="207"/>
      <c r="K23" s="208"/>
      <c r="L23" s="228" t="s">
        <v>166</v>
      </c>
      <c r="M23" s="229"/>
      <c r="N23" s="229"/>
      <c r="O23" s="229"/>
      <c r="P23" s="229"/>
      <c r="Q23" s="229"/>
      <c r="R23" s="229"/>
      <c r="S23" s="231">
        <f>ROUNDDOWN(Q10/Q7,2)</f>
        <v>20056</v>
      </c>
      <c r="T23" s="231"/>
      <c r="U23" s="231"/>
      <c r="V23" s="231"/>
      <c r="W23" s="231"/>
      <c r="X23" s="231"/>
      <c r="Y23" s="117" t="s">
        <v>104</v>
      </c>
      <c r="Z23" s="228" t="s">
        <v>165</v>
      </c>
      <c r="AA23" s="229"/>
      <c r="AB23" s="229"/>
      <c r="AC23" s="229"/>
      <c r="AD23" s="229"/>
      <c r="AE23" s="229"/>
      <c r="AF23" s="229"/>
      <c r="AG23" s="231">
        <f>ROUNDDOWN(AF10/AF7,2)</f>
        <v>19100.95</v>
      </c>
      <c r="AH23" s="231"/>
      <c r="AI23" s="231"/>
      <c r="AJ23" s="231"/>
      <c r="AK23" s="231"/>
      <c r="AL23" s="231"/>
      <c r="AM23" s="116" t="s">
        <v>104</v>
      </c>
      <c r="AN23" s="228" t="s">
        <v>164</v>
      </c>
      <c r="AO23" s="229"/>
      <c r="AP23" s="229"/>
      <c r="AQ23" s="229"/>
      <c r="AR23" s="229"/>
      <c r="AS23" s="229"/>
      <c r="AT23" s="229"/>
      <c r="AU23" s="233">
        <f>ROUNDDOWN(AU10/AU7,2)</f>
        <v>18232.72</v>
      </c>
      <c r="AV23" s="233"/>
      <c r="AW23" s="233"/>
      <c r="AX23" s="233"/>
      <c r="AY23" s="233"/>
      <c r="AZ23" s="233"/>
      <c r="BA23" s="117" t="s">
        <v>104</v>
      </c>
      <c r="BB23" s="228" t="s">
        <v>163</v>
      </c>
      <c r="BC23" s="229"/>
      <c r="BD23" s="229"/>
      <c r="BE23" s="229"/>
      <c r="BF23" s="229"/>
      <c r="BG23" s="229"/>
      <c r="BH23" s="229"/>
      <c r="BI23" s="231">
        <f>ROUNDDOWN(BJ10/BJ7,2)</f>
        <v>17440</v>
      </c>
      <c r="BJ23" s="231"/>
      <c r="BK23" s="231"/>
      <c r="BL23" s="231"/>
      <c r="BM23" s="231"/>
      <c r="BN23" s="231"/>
      <c r="BO23" s="116" t="s">
        <v>104</v>
      </c>
      <c r="BP23" s="115"/>
    </row>
    <row r="24" spans="1:81" ht="21" customHeight="1" x14ac:dyDescent="0.15">
      <c r="B24" s="202"/>
      <c r="C24" s="203"/>
      <c r="D24" s="206" t="s">
        <v>73</v>
      </c>
      <c r="E24" s="207"/>
      <c r="F24" s="207"/>
      <c r="G24" s="207"/>
      <c r="H24" s="207"/>
      <c r="I24" s="207"/>
      <c r="J24" s="207"/>
      <c r="K24" s="208"/>
      <c r="L24" s="228" t="s">
        <v>162</v>
      </c>
      <c r="M24" s="230"/>
      <c r="N24" s="230"/>
      <c r="O24" s="230"/>
      <c r="P24" s="230"/>
      <c r="Q24" s="230"/>
      <c r="R24" s="230"/>
      <c r="S24" s="231">
        <f>ROUNDDOWN(Q18/22,2)</f>
        <v>727.27</v>
      </c>
      <c r="T24" s="231"/>
      <c r="U24" s="231"/>
      <c r="V24" s="231"/>
      <c r="W24" s="231"/>
      <c r="X24" s="231"/>
      <c r="Y24" s="117" t="s">
        <v>104</v>
      </c>
      <c r="Z24" s="228" t="s">
        <v>161</v>
      </c>
      <c r="AA24" s="229"/>
      <c r="AB24" s="229"/>
      <c r="AC24" s="229"/>
      <c r="AD24" s="229"/>
      <c r="AE24" s="229"/>
      <c r="AF24" s="229"/>
      <c r="AG24" s="231">
        <f>ROUNDDOWN(AF18/22,2)</f>
        <v>727.27</v>
      </c>
      <c r="AH24" s="231"/>
      <c r="AI24" s="231"/>
      <c r="AJ24" s="231"/>
      <c r="AK24" s="231"/>
      <c r="AL24" s="231"/>
      <c r="AM24" s="116" t="s">
        <v>104</v>
      </c>
      <c r="AN24" s="228" t="s">
        <v>160</v>
      </c>
      <c r="AO24" s="230"/>
      <c r="AP24" s="230"/>
      <c r="AQ24" s="230"/>
      <c r="AR24" s="230"/>
      <c r="AS24" s="230"/>
      <c r="AT24" s="230"/>
      <c r="AU24" s="254">
        <f>ROUNDDOWN(AU18/22,2)</f>
        <v>727.27</v>
      </c>
      <c r="AV24" s="254"/>
      <c r="AW24" s="254"/>
      <c r="AX24" s="254"/>
      <c r="AY24" s="254"/>
      <c r="AZ24" s="254"/>
      <c r="BA24" s="117" t="s">
        <v>104</v>
      </c>
      <c r="BB24" s="228" t="s">
        <v>159</v>
      </c>
      <c r="BC24" s="229"/>
      <c r="BD24" s="229"/>
      <c r="BE24" s="229"/>
      <c r="BF24" s="229"/>
      <c r="BG24" s="229"/>
      <c r="BH24" s="229"/>
      <c r="BI24" s="231">
        <f>ROUNDDOWN(BJ18/22,2)</f>
        <v>727.27</v>
      </c>
      <c r="BJ24" s="231"/>
      <c r="BK24" s="231"/>
      <c r="BL24" s="231"/>
      <c r="BM24" s="231"/>
      <c r="BN24" s="231"/>
      <c r="BO24" s="116" t="s">
        <v>104</v>
      </c>
      <c r="BP24" s="115"/>
      <c r="BV24" s="76"/>
      <c r="BX24" s="76"/>
    </row>
    <row r="25" spans="1:81" ht="21" customHeight="1" x14ac:dyDescent="0.15">
      <c r="B25" s="204"/>
      <c r="C25" s="205"/>
      <c r="D25" s="206" t="s">
        <v>158</v>
      </c>
      <c r="E25" s="207"/>
      <c r="F25" s="207"/>
      <c r="G25" s="207"/>
      <c r="H25" s="207"/>
      <c r="I25" s="207"/>
      <c r="J25" s="207"/>
      <c r="K25" s="208"/>
      <c r="L25" s="224" t="s">
        <v>157</v>
      </c>
      <c r="M25" s="225"/>
      <c r="N25" s="225"/>
      <c r="O25" s="225"/>
      <c r="P25" s="225"/>
      <c r="Q25" s="225"/>
      <c r="R25" s="225"/>
      <c r="S25" s="265">
        <f>ROUNDDOWN(S23+S24,0)</f>
        <v>20783</v>
      </c>
      <c r="T25" s="265"/>
      <c r="U25" s="265"/>
      <c r="V25" s="265"/>
      <c r="W25" s="265"/>
      <c r="X25" s="265"/>
      <c r="Y25" s="143" t="s">
        <v>104</v>
      </c>
      <c r="Z25" s="266" t="s">
        <v>156</v>
      </c>
      <c r="AA25" s="269"/>
      <c r="AB25" s="269"/>
      <c r="AC25" s="269"/>
      <c r="AD25" s="269"/>
      <c r="AE25" s="269"/>
      <c r="AF25" s="269"/>
      <c r="AG25" s="265">
        <f>ROUNDDOWN(AG23+AG24,0)</f>
        <v>19828</v>
      </c>
      <c r="AH25" s="265"/>
      <c r="AI25" s="265"/>
      <c r="AJ25" s="265"/>
      <c r="AK25" s="265"/>
      <c r="AL25" s="265"/>
      <c r="AM25" s="144" t="s">
        <v>104</v>
      </c>
      <c r="AN25" s="266" t="s">
        <v>155</v>
      </c>
      <c r="AO25" s="267"/>
      <c r="AP25" s="267"/>
      <c r="AQ25" s="267"/>
      <c r="AR25" s="267"/>
      <c r="AS25" s="267"/>
      <c r="AT25" s="267"/>
      <c r="AU25" s="265">
        <f>ROUNDDOWN(AU23+AU24,0)</f>
        <v>18959</v>
      </c>
      <c r="AV25" s="265"/>
      <c r="AW25" s="265"/>
      <c r="AX25" s="265"/>
      <c r="AY25" s="265"/>
      <c r="AZ25" s="265"/>
      <c r="BA25" s="143" t="s">
        <v>104</v>
      </c>
      <c r="BB25" s="266" t="s">
        <v>154</v>
      </c>
      <c r="BC25" s="269"/>
      <c r="BD25" s="269"/>
      <c r="BE25" s="269"/>
      <c r="BF25" s="269"/>
      <c r="BG25" s="269"/>
      <c r="BH25" s="269"/>
      <c r="BI25" s="265">
        <f>ROUNDDOWN(BI23+BI24,0)</f>
        <v>18167</v>
      </c>
      <c r="BJ25" s="265"/>
      <c r="BK25" s="265"/>
      <c r="BL25" s="265"/>
      <c r="BM25" s="265"/>
      <c r="BN25" s="265"/>
      <c r="BO25" s="116" t="s">
        <v>104</v>
      </c>
      <c r="BP25" s="115"/>
    </row>
    <row r="26" spans="1:81" x14ac:dyDescent="0.15">
      <c r="D26" s="114"/>
      <c r="E26" s="114"/>
      <c r="F26" s="114"/>
      <c r="G26" s="114"/>
      <c r="H26" s="114"/>
      <c r="I26" s="114"/>
      <c r="J26" s="114"/>
      <c r="K26" s="114"/>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4"/>
    </row>
    <row r="27" spans="1:81" ht="15.95" customHeight="1" x14ac:dyDescent="0.15">
      <c r="B27" s="94" t="s">
        <v>153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row>
    <row r="28" spans="1:81" ht="15.95" customHeight="1" x14ac:dyDescent="0.15">
      <c r="B28" s="76"/>
      <c r="C28" s="76" t="s">
        <v>152</v>
      </c>
      <c r="D28" s="76"/>
      <c r="E28" s="76"/>
      <c r="F28" s="76"/>
      <c r="G28" s="76"/>
      <c r="H28" s="76"/>
      <c r="I28" s="76"/>
      <c r="J28" s="76"/>
      <c r="L28" s="76"/>
      <c r="M28" s="76"/>
      <c r="N28" s="76"/>
      <c r="O28" s="76"/>
      <c r="P28" s="76"/>
      <c r="R28" s="76"/>
      <c r="S28" s="76"/>
      <c r="T28" s="76"/>
      <c r="U28" s="76" t="s">
        <v>151</v>
      </c>
      <c r="V28" s="113"/>
      <c r="W28" s="76"/>
      <c r="X28" s="76"/>
      <c r="Y28" s="76"/>
      <c r="Z28" s="76"/>
      <c r="AA28" s="76"/>
      <c r="AB28" s="76"/>
      <c r="AC28" s="76"/>
      <c r="AD28" s="76"/>
      <c r="AE28" s="76"/>
      <c r="AF28" s="76"/>
      <c r="AG28" s="76"/>
      <c r="AH28" s="76"/>
      <c r="AI28" s="76"/>
      <c r="AJ28" s="76"/>
      <c r="AK28" s="76"/>
      <c r="AL28" s="76"/>
      <c r="AM28" s="76"/>
      <c r="AN28" s="76"/>
      <c r="AS28" s="76"/>
      <c r="AT28" s="76"/>
      <c r="AU28" s="76"/>
      <c r="AV28" s="76"/>
      <c r="AW28" s="76"/>
      <c r="AX28" s="76"/>
      <c r="AY28" s="76"/>
      <c r="AZ28" s="76"/>
      <c r="BA28" s="76"/>
      <c r="BB28" s="76"/>
      <c r="BC28" s="76"/>
      <c r="BI28" s="76"/>
      <c r="BJ28" s="76"/>
      <c r="BK28" s="76"/>
      <c r="BL28" s="76"/>
      <c r="BM28" s="76"/>
      <c r="BN28" s="76"/>
      <c r="BO28" s="76"/>
    </row>
    <row r="29" spans="1:81" ht="15.95" customHeight="1" x14ac:dyDescent="0.15">
      <c r="B29" s="76"/>
      <c r="C29" s="106" t="s">
        <v>110</v>
      </c>
      <c r="D29" s="211">
        <f>IF(M3="","",M3)</f>
        <v>450000</v>
      </c>
      <c r="E29" s="211"/>
      <c r="F29" s="211"/>
      <c r="G29" s="211"/>
      <c r="H29" s="211"/>
      <c r="I29" s="107" t="s">
        <v>149</v>
      </c>
      <c r="J29" s="108"/>
      <c r="K29" s="319" t="s">
        <v>150</v>
      </c>
      <c r="L29" s="319"/>
      <c r="M29" s="319"/>
      <c r="N29" s="319"/>
      <c r="O29" s="319"/>
      <c r="P29" s="319"/>
      <c r="Q29" s="319"/>
      <c r="R29" s="319"/>
      <c r="S29" s="319"/>
      <c r="T29" s="107" t="s">
        <v>110</v>
      </c>
      <c r="U29" s="320">
        <f>IF(D29="","",ROUND(D29/22,-1))</f>
        <v>20450</v>
      </c>
      <c r="V29" s="320"/>
      <c r="W29" s="320"/>
      <c r="X29" s="320"/>
      <c r="Y29" s="320"/>
      <c r="Z29" s="320"/>
      <c r="AA29" s="107" t="s">
        <v>149</v>
      </c>
      <c r="AB29" s="107"/>
      <c r="AC29" s="107" t="s">
        <v>148</v>
      </c>
      <c r="AD29" s="107"/>
      <c r="AE29" s="107"/>
      <c r="AF29" s="108"/>
      <c r="AG29" s="108"/>
      <c r="AH29" s="108"/>
      <c r="AI29" s="107"/>
      <c r="AJ29" s="107"/>
      <c r="AK29" s="107"/>
      <c r="AL29" s="76"/>
      <c r="AM29" s="76"/>
      <c r="AN29" s="76"/>
      <c r="AO29" s="76"/>
      <c r="AP29" s="76"/>
      <c r="AQ29" s="76"/>
      <c r="AR29" s="76"/>
      <c r="AS29" s="107"/>
      <c r="AT29" s="107"/>
      <c r="AU29" s="108"/>
      <c r="AV29" s="108"/>
      <c r="AW29" s="108"/>
      <c r="AX29" s="107"/>
      <c r="AY29" s="107"/>
      <c r="AZ29" s="107"/>
      <c r="BA29" s="76"/>
      <c r="BB29" s="76"/>
      <c r="BC29" s="76"/>
      <c r="BD29" s="76"/>
      <c r="BE29" s="76"/>
      <c r="BF29" s="76"/>
      <c r="BG29" s="76"/>
      <c r="BH29" s="76"/>
      <c r="BI29" s="76"/>
      <c r="BJ29" s="76"/>
      <c r="BK29" s="76"/>
      <c r="BL29" s="76"/>
      <c r="BM29" s="76"/>
      <c r="BN29" s="76"/>
      <c r="BO29" s="76"/>
    </row>
    <row r="30" spans="1:81" ht="15.95" customHeight="1" x14ac:dyDescent="0.15">
      <c r="B30" s="76"/>
      <c r="C30" s="76" t="s">
        <v>147</v>
      </c>
      <c r="D30" s="76"/>
      <c r="E30" s="76"/>
      <c r="F30" s="76"/>
      <c r="G30" s="76"/>
      <c r="H30" s="76"/>
      <c r="I30" s="76"/>
      <c r="J30" s="76"/>
      <c r="K30" s="76"/>
      <c r="L30" s="76" t="s">
        <v>146</v>
      </c>
      <c r="M30" s="76"/>
      <c r="N30" s="76"/>
      <c r="O30" s="76"/>
      <c r="P30" s="76"/>
      <c r="Q30" s="76"/>
      <c r="R30" s="76"/>
      <c r="S30" s="76"/>
      <c r="T30" s="76"/>
      <c r="V30" s="76" t="s">
        <v>145</v>
      </c>
      <c r="W30" s="76"/>
      <c r="X30" s="76"/>
      <c r="Y30" s="76"/>
      <c r="Z30" s="76"/>
      <c r="AA30" s="76"/>
      <c r="AB30" s="76"/>
      <c r="AC30" s="76"/>
      <c r="BJ30" s="76"/>
      <c r="BK30" s="112"/>
      <c r="BL30" s="76"/>
      <c r="BM30" s="76"/>
      <c r="BN30" s="93"/>
      <c r="BO30" s="93"/>
      <c r="BP30" s="74"/>
      <c r="BQ30" s="74"/>
      <c r="BR30" s="74"/>
      <c r="BS30" s="74"/>
      <c r="BT30" s="74"/>
      <c r="BU30" s="74"/>
      <c r="BV30" s="74"/>
      <c r="BW30" s="74"/>
    </row>
    <row r="31" spans="1:81" ht="15.95" customHeight="1" x14ac:dyDescent="0.15">
      <c r="B31" s="76"/>
      <c r="C31" s="107" t="s">
        <v>110</v>
      </c>
      <c r="D31" s="317">
        <f>U29</f>
        <v>20450</v>
      </c>
      <c r="E31" s="317"/>
      <c r="F31" s="317"/>
      <c r="G31" s="317"/>
      <c r="H31" s="317"/>
      <c r="I31" s="107" t="s">
        <v>107</v>
      </c>
      <c r="J31" s="111" t="s">
        <v>123</v>
      </c>
      <c r="K31" s="110" t="s">
        <v>110</v>
      </c>
      <c r="L31" s="321">
        <v>2</v>
      </c>
      <c r="M31" s="321"/>
      <c r="N31" s="321" t="s">
        <v>144</v>
      </c>
      <c r="O31" s="321"/>
      <c r="P31" s="321"/>
      <c r="Q31" s="321"/>
      <c r="R31" s="321"/>
      <c r="S31" s="110" t="s">
        <v>105</v>
      </c>
      <c r="T31" s="110"/>
      <c r="U31" s="318">
        <f>IF(D29="","",ROUND(D31*2/3,0))</f>
        <v>13633</v>
      </c>
      <c r="V31" s="318"/>
      <c r="W31" s="318"/>
      <c r="X31" s="318"/>
      <c r="Y31" s="318"/>
      <c r="Z31" s="318"/>
      <c r="AA31" s="107" t="s">
        <v>104</v>
      </c>
      <c r="AB31" s="109" t="s">
        <v>143</v>
      </c>
      <c r="AC31" s="107"/>
      <c r="AD31" s="107"/>
      <c r="AE31" s="107"/>
      <c r="AF31" s="107"/>
      <c r="AG31" s="107"/>
      <c r="AH31" s="108"/>
      <c r="AI31" s="107"/>
      <c r="AJ31" s="76"/>
      <c r="AK31" s="106" t="s">
        <v>142</v>
      </c>
      <c r="AL31" s="76"/>
      <c r="AM31" s="76"/>
      <c r="AN31" s="76"/>
      <c r="AO31" s="76"/>
      <c r="AP31" s="76"/>
      <c r="AQ31" s="76"/>
      <c r="AR31" s="76"/>
      <c r="AS31" s="107"/>
      <c r="AT31" s="107"/>
      <c r="AU31" s="107"/>
      <c r="AV31" s="107"/>
      <c r="AW31" s="108"/>
      <c r="AX31" s="107"/>
      <c r="AY31" s="76"/>
      <c r="AZ31" s="106"/>
      <c r="BA31" s="76"/>
      <c r="BB31" s="76"/>
      <c r="BC31" s="76"/>
      <c r="BD31" s="76"/>
      <c r="BE31" s="76"/>
      <c r="BF31" s="76"/>
      <c r="BG31" s="76"/>
      <c r="BH31" s="76"/>
      <c r="BI31" s="76"/>
      <c r="BJ31" s="76"/>
      <c r="BK31" s="76"/>
      <c r="BL31" s="76"/>
      <c r="BM31" s="76"/>
      <c r="BN31" s="93"/>
      <c r="BO31" s="93"/>
      <c r="BP31" s="105"/>
      <c r="BQ31" s="74"/>
      <c r="BR31" s="74"/>
      <c r="BS31" s="74"/>
      <c r="BT31" s="74"/>
      <c r="BU31" s="74"/>
      <c r="BV31" s="74"/>
      <c r="BW31" s="74"/>
    </row>
    <row r="32" spans="1:81" ht="15.95" customHeight="1" x14ac:dyDescent="0.15">
      <c r="AR32" s="76"/>
      <c r="BG32" s="76"/>
      <c r="BH32" s="76"/>
      <c r="BI32" s="76"/>
      <c r="BJ32" s="76"/>
      <c r="BK32" s="76"/>
      <c r="BL32" s="76"/>
      <c r="BM32" s="76"/>
      <c r="BN32" s="93"/>
      <c r="BO32" s="93"/>
      <c r="BP32" s="104"/>
      <c r="BQ32" s="104"/>
      <c r="BR32" s="104"/>
      <c r="BS32" s="104"/>
      <c r="BT32" s="104"/>
      <c r="BU32" s="104"/>
      <c r="BV32" s="74"/>
      <c r="BW32" s="74"/>
    </row>
    <row r="33" spans="2:91" ht="15.95" customHeight="1" x14ac:dyDescent="0.15">
      <c r="B33" s="94" t="s">
        <v>141</v>
      </c>
      <c r="C33" s="76"/>
      <c r="D33" s="76"/>
      <c r="E33" s="76"/>
      <c r="F33" s="76"/>
      <c r="G33" s="76"/>
      <c r="H33" s="76"/>
      <c r="I33" s="76"/>
      <c r="J33" s="76"/>
      <c r="K33" s="76"/>
      <c r="L33" s="76"/>
      <c r="M33" s="76"/>
      <c r="N33" s="76"/>
      <c r="O33" s="76"/>
      <c r="P33" s="94" t="s">
        <v>140</v>
      </c>
      <c r="Q33" s="76"/>
      <c r="R33" s="76"/>
      <c r="S33" s="76"/>
      <c r="T33" s="76"/>
      <c r="V33" s="76"/>
      <c r="W33" s="76"/>
      <c r="X33" s="76"/>
      <c r="Y33" s="76"/>
      <c r="Z33" s="76"/>
      <c r="AA33" s="76"/>
      <c r="AB33" s="76"/>
      <c r="AC33" s="76"/>
      <c r="AD33" s="76"/>
      <c r="AE33" s="76"/>
      <c r="AF33" s="76"/>
      <c r="AG33" s="76"/>
      <c r="AH33" s="76"/>
      <c r="AI33" s="94" t="s">
        <v>139</v>
      </c>
      <c r="AJ33" s="76"/>
      <c r="AK33" s="76"/>
      <c r="AL33" s="76"/>
      <c r="AM33" s="76"/>
      <c r="AN33" s="76"/>
      <c r="AO33" s="76"/>
      <c r="AP33" s="76"/>
      <c r="BN33" s="93"/>
      <c r="BO33" s="93"/>
      <c r="BP33" s="104"/>
      <c r="BQ33" s="104"/>
      <c r="BR33" s="104"/>
      <c r="BS33" s="104"/>
      <c r="BT33" s="104"/>
      <c r="BU33" s="104"/>
      <c r="BV33" s="74"/>
      <c r="BW33" s="74"/>
      <c r="CF33" s="76"/>
      <c r="CG33" s="76"/>
      <c r="CH33" s="76"/>
      <c r="CI33" s="76"/>
      <c r="CJ33" s="76"/>
      <c r="CK33" s="76"/>
      <c r="CL33" s="76"/>
      <c r="CM33" s="76"/>
    </row>
    <row r="34" spans="2:91" ht="15.95" customHeight="1" x14ac:dyDescent="0.15">
      <c r="B34" s="76"/>
      <c r="C34" s="196" t="s">
        <v>138</v>
      </c>
      <c r="D34" s="197"/>
      <c r="E34" s="198">
        <f>S25</f>
        <v>20783</v>
      </c>
      <c r="F34" s="199"/>
      <c r="G34" s="199"/>
      <c r="H34" s="199"/>
      <c r="I34" s="199"/>
      <c r="J34" s="196" t="s">
        <v>130</v>
      </c>
      <c r="K34" s="197"/>
      <c r="L34" s="61" t="s">
        <v>129</v>
      </c>
      <c r="N34" s="100" t="s">
        <v>137</v>
      </c>
      <c r="O34" s="100"/>
      <c r="Q34" s="76" t="s">
        <v>128</v>
      </c>
      <c r="S34" s="76" t="s">
        <v>137</v>
      </c>
      <c r="U34" s="76" t="s">
        <v>127</v>
      </c>
      <c r="V34" s="76"/>
      <c r="W34" s="76"/>
      <c r="X34" s="76"/>
      <c r="Y34" s="199">
        <f>IF(E34="","",IF(U$31&gt;E34,Q7,0))</f>
        <v>0</v>
      </c>
      <c r="Z34" s="199"/>
      <c r="AA34" s="199"/>
      <c r="AB34" s="76" t="s">
        <v>126</v>
      </c>
      <c r="AC34" s="76"/>
      <c r="AD34" s="76" t="s">
        <v>125</v>
      </c>
      <c r="AE34" s="76"/>
      <c r="AF34" s="76"/>
      <c r="AG34" s="100" t="s">
        <v>136</v>
      </c>
      <c r="AH34" s="100"/>
      <c r="AI34" s="76"/>
      <c r="AJ34" s="76" t="s">
        <v>137</v>
      </c>
      <c r="AK34" s="76"/>
      <c r="AL34" s="76" t="s">
        <v>123</v>
      </c>
      <c r="AM34" s="76"/>
      <c r="AN34" s="76" t="s">
        <v>136</v>
      </c>
      <c r="AO34" s="97"/>
      <c r="AP34" s="97" t="s">
        <v>105</v>
      </c>
      <c r="AQ34" s="97"/>
      <c r="AR34" s="215">
        <f>IF(E34="","",E34*Y34)</f>
        <v>0</v>
      </c>
      <c r="AS34" s="215"/>
      <c r="AT34" s="215"/>
      <c r="AU34" s="215"/>
      <c r="AV34" s="215"/>
      <c r="AW34" s="215"/>
      <c r="AX34" s="215"/>
      <c r="AY34" s="97" t="s">
        <v>104</v>
      </c>
      <c r="BN34" s="97"/>
      <c r="BO34" s="97"/>
      <c r="BP34" s="97"/>
      <c r="BQ34" s="96"/>
      <c r="BR34" s="96"/>
      <c r="BS34" s="96"/>
      <c r="BT34" s="96"/>
      <c r="BU34" s="96"/>
      <c r="BV34" s="95"/>
      <c r="BW34" s="74"/>
    </row>
    <row r="35" spans="2:91" ht="15.95" customHeight="1" x14ac:dyDescent="0.15">
      <c r="B35" s="76"/>
      <c r="C35" s="196" t="s">
        <v>135</v>
      </c>
      <c r="D35" s="197"/>
      <c r="E35" s="198">
        <f>AG25</f>
        <v>19828</v>
      </c>
      <c r="F35" s="199"/>
      <c r="G35" s="199"/>
      <c r="H35" s="199"/>
      <c r="I35" s="199"/>
      <c r="J35" s="196" t="s">
        <v>130</v>
      </c>
      <c r="K35" s="197"/>
      <c r="L35" s="61" t="s">
        <v>129</v>
      </c>
      <c r="N35" s="100" t="s">
        <v>134</v>
      </c>
      <c r="O35" s="100"/>
      <c r="Q35" s="76" t="s">
        <v>128</v>
      </c>
      <c r="S35" s="76" t="s">
        <v>134</v>
      </c>
      <c r="U35" s="76" t="s">
        <v>127</v>
      </c>
      <c r="V35" s="76"/>
      <c r="W35" s="76"/>
      <c r="X35" s="76"/>
      <c r="Y35" s="199">
        <f>IF(E35="","",IF(U$31&gt;E35,AF7,0))</f>
        <v>0</v>
      </c>
      <c r="Z35" s="199"/>
      <c r="AA35" s="199"/>
      <c r="AB35" s="76" t="s">
        <v>126</v>
      </c>
      <c r="AC35" s="76"/>
      <c r="AD35" s="76" t="s">
        <v>125</v>
      </c>
      <c r="AE35" s="76"/>
      <c r="AF35" s="76"/>
      <c r="AG35" s="100" t="s">
        <v>133</v>
      </c>
      <c r="AH35" s="100"/>
      <c r="AI35" s="76"/>
      <c r="AJ35" s="76" t="s">
        <v>134</v>
      </c>
      <c r="AK35" s="76"/>
      <c r="AL35" s="76" t="s">
        <v>123</v>
      </c>
      <c r="AM35" s="76"/>
      <c r="AN35" s="76" t="s">
        <v>133</v>
      </c>
      <c r="AO35" s="97"/>
      <c r="AP35" s="97" t="s">
        <v>105</v>
      </c>
      <c r="AQ35" s="97"/>
      <c r="AR35" s="215">
        <f>IF(E35="","",E35*Y35)</f>
        <v>0</v>
      </c>
      <c r="AS35" s="215"/>
      <c r="AT35" s="215"/>
      <c r="AU35" s="215"/>
      <c r="AV35" s="215"/>
      <c r="AW35" s="215"/>
      <c r="AX35" s="215"/>
      <c r="AY35" s="97" t="s">
        <v>104</v>
      </c>
      <c r="BN35" s="97"/>
      <c r="BO35" s="97"/>
      <c r="BP35" s="97"/>
      <c r="BQ35" s="96"/>
      <c r="BR35" s="96"/>
      <c r="BS35" s="96"/>
      <c r="BT35" s="96"/>
      <c r="BU35" s="96"/>
      <c r="BV35" s="95"/>
      <c r="BW35" s="74"/>
    </row>
    <row r="36" spans="2:91" ht="15.95" customHeight="1" x14ac:dyDescent="0.15">
      <c r="B36" s="76"/>
      <c r="C36" s="196" t="s">
        <v>132</v>
      </c>
      <c r="D36" s="197"/>
      <c r="E36" s="198">
        <f>AU25</f>
        <v>18959</v>
      </c>
      <c r="F36" s="199"/>
      <c r="G36" s="199"/>
      <c r="H36" s="199"/>
      <c r="I36" s="199"/>
      <c r="J36" s="196" t="s">
        <v>130</v>
      </c>
      <c r="K36" s="197"/>
      <c r="L36" s="61" t="s">
        <v>129</v>
      </c>
      <c r="N36" s="100" t="s">
        <v>124</v>
      </c>
      <c r="O36" s="100"/>
      <c r="Q36" s="93" t="s">
        <v>128</v>
      </c>
      <c r="R36" s="74"/>
      <c r="S36" s="93" t="s">
        <v>124</v>
      </c>
      <c r="T36" s="74"/>
      <c r="U36" s="93" t="s">
        <v>127</v>
      </c>
      <c r="V36" s="93"/>
      <c r="W36" s="93"/>
      <c r="X36" s="93"/>
      <c r="Y36" s="199">
        <f>IF(E36="","",IF(U$31&gt;E36,AU7,0))</f>
        <v>0</v>
      </c>
      <c r="Z36" s="199"/>
      <c r="AA36" s="199"/>
      <c r="AB36" s="93" t="s">
        <v>126</v>
      </c>
      <c r="AC36" s="93"/>
      <c r="AD36" s="93" t="s">
        <v>125</v>
      </c>
      <c r="AE36" s="93"/>
      <c r="AF36" s="93"/>
      <c r="AG36" s="98" t="s">
        <v>122</v>
      </c>
      <c r="AH36" s="98"/>
      <c r="AI36" s="93"/>
      <c r="AJ36" s="93" t="s">
        <v>124</v>
      </c>
      <c r="AK36" s="93"/>
      <c r="AL36" s="93" t="s">
        <v>123</v>
      </c>
      <c r="AM36" s="93"/>
      <c r="AN36" s="93" t="s">
        <v>122</v>
      </c>
      <c r="AO36" s="97"/>
      <c r="AP36" s="97" t="s">
        <v>105</v>
      </c>
      <c r="AQ36" s="97"/>
      <c r="AR36" s="215">
        <f>IF(E36="","",E36*Y36)</f>
        <v>0</v>
      </c>
      <c r="AS36" s="215"/>
      <c r="AT36" s="215"/>
      <c r="AU36" s="215"/>
      <c r="AV36" s="215"/>
      <c r="AW36" s="215"/>
      <c r="AX36" s="215"/>
      <c r="AY36" s="97" t="s">
        <v>104</v>
      </c>
      <c r="BN36" s="97"/>
      <c r="BO36" s="97"/>
      <c r="BP36" s="97"/>
      <c r="BQ36" s="96"/>
      <c r="BR36" s="96"/>
      <c r="BS36" s="96"/>
      <c r="BT36" s="96"/>
      <c r="BU36" s="96"/>
      <c r="BV36" s="95"/>
      <c r="BW36" s="74"/>
    </row>
    <row r="37" spans="2:91" ht="15.95" customHeight="1" x14ac:dyDescent="0.15">
      <c r="B37" s="76"/>
      <c r="C37" s="196" t="s">
        <v>131</v>
      </c>
      <c r="D37" s="197"/>
      <c r="E37" s="198">
        <f>BI25</f>
        <v>18167</v>
      </c>
      <c r="F37" s="199"/>
      <c r="G37" s="199"/>
      <c r="H37" s="199"/>
      <c r="I37" s="199"/>
      <c r="J37" s="196" t="s">
        <v>130</v>
      </c>
      <c r="K37" s="197"/>
      <c r="L37" s="61" t="s">
        <v>129</v>
      </c>
      <c r="N37" s="100" t="s">
        <v>124</v>
      </c>
      <c r="O37" s="100"/>
      <c r="Q37" s="93" t="s">
        <v>128</v>
      </c>
      <c r="R37" s="74"/>
      <c r="S37" s="93" t="s">
        <v>124</v>
      </c>
      <c r="T37" s="74"/>
      <c r="U37" s="93" t="s">
        <v>127</v>
      </c>
      <c r="V37" s="93"/>
      <c r="W37" s="93"/>
      <c r="X37" s="93"/>
      <c r="Y37" s="169">
        <f>IF(E37="","",IF(U$31&gt;E37,BJ7,0))</f>
        <v>0</v>
      </c>
      <c r="Z37" s="169"/>
      <c r="AA37" s="169"/>
      <c r="AB37" s="93" t="s">
        <v>126</v>
      </c>
      <c r="AC37" s="93"/>
      <c r="AD37" s="93" t="s">
        <v>125</v>
      </c>
      <c r="AE37" s="93"/>
      <c r="AF37" s="93"/>
      <c r="AG37" s="98" t="s">
        <v>122</v>
      </c>
      <c r="AH37" s="98"/>
      <c r="AI37" s="93"/>
      <c r="AJ37" s="93" t="s">
        <v>124</v>
      </c>
      <c r="AK37" s="93"/>
      <c r="AL37" s="93" t="s">
        <v>123</v>
      </c>
      <c r="AM37" s="93"/>
      <c r="AN37" s="93" t="s">
        <v>122</v>
      </c>
      <c r="AO37" s="97"/>
      <c r="AP37" s="97" t="s">
        <v>105</v>
      </c>
      <c r="AQ37" s="97"/>
      <c r="AR37" s="215">
        <f>IF(E37="","",E37*Y37)</f>
        <v>0</v>
      </c>
      <c r="AS37" s="215"/>
      <c r="AT37" s="215"/>
      <c r="AU37" s="215"/>
      <c r="AV37" s="215"/>
      <c r="AW37" s="215"/>
      <c r="AX37" s="215"/>
      <c r="AY37" s="97" t="s">
        <v>104</v>
      </c>
      <c r="BN37" s="97"/>
      <c r="BO37" s="97"/>
      <c r="BP37" s="97"/>
      <c r="BQ37" s="96"/>
      <c r="BR37" s="96"/>
      <c r="BS37" s="96"/>
      <c r="BT37" s="96"/>
      <c r="BU37" s="96"/>
      <c r="BV37" s="95"/>
      <c r="BW37" s="74"/>
    </row>
    <row r="38" spans="2:91" ht="15.95" customHeight="1" x14ac:dyDescent="0.15">
      <c r="B38" s="76"/>
      <c r="C38" s="77"/>
      <c r="D38" s="101"/>
      <c r="E38" s="103"/>
      <c r="F38" s="102"/>
      <c r="G38" s="102"/>
      <c r="H38" s="102"/>
      <c r="I38" s="102"/>
      <c r="J38" s="77"/>
      <c r="K38" s="101"/>
      <c r="N38" s="100"/>
      <c r="O38" s="100"/>
      <c r="Q38" s="93"/>
      <c r="R38" s="74"/>
      <c r="S38" s="93"/>
      <c r="T38" s="74"/>
      <c r="U38" s="93"/>
      <c r="V38" s="93"/>
      <c r="W38" s="93"/>
      <c r="X38" s="93"/>
      <c r="Y38" s="99"/>
      <c r="Z38" s="99"/>
      <c r="AA38" s="99"/>
      <c r="AB38" s="93"/>
      <c r="AC38" s="93"/>
      <c r="AD38" s="93"/>
      <c r="AE38" s="93"/>
      <c r="AF38" s="93"/>
      <c r="AG38" s="98"/>
      <c r="AH38" s="98"/>
      <c r="AI38" s="93"/>
      <c r="AJ38" s="93"/>
      <c r="AK38" s="93"/>
      <c r="AL38" s="93"/>
      <c r="AM38" s="93"/>
      <c r="AN38" s="93"/>
      <c r="AO38" s="97"/>
      <c r="AP38" s="97"/>
      <c r="AQ38" s="97"/>
      <c r="AR38" s="96"/>
      <c r="AS38" s="96"/>
      <c r="AT38" s="96"/>
      <c r="AU38" s="96"/>
      <c r="AV38" s="96"/>
      <c r="AW38" s="96"/>
      <c r="AX38" s="96"/>
      <c r="AY38" s="97"/>
      <c r="BN38" s="97"/>
      <c r="BO38" s="97"/>
      <c r="BP38" s="97"/>
      <c r="BQ38" s="96"/>
      <c r="BR38" s="96"/>
      <c r="BS38" s="96"/>
      <c r="BT38" s="96"/>
      <c r="BU38" s="96"/>
      <c r="BV38" s="95"/>
      <c r="BW38" s="74"/>
    </row>
    <row r="39" spans="2:91" ht="15.75" customHeight="1" x14ac:dyDescent="0.15">
      <c r="B39" s="94" t="s">
        <v>121</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BN39" s="93"/>
      <c r="BO39" s="93"/>
      <c r="BP39" s="74"/>
      <c r="BQ39" s="74"/>
      <c r="BR39" s="74"/>
      <c r="BS39" s="74"/>
      <c r="BT39" s="74"/>
      <c r="BU39" s="92"/>
      <c r="BV39" s="92"/>
      <c r="BW39" s="74"/>
      <c r="CF39" s="76"/>
      <c r="CG39" s="76"/>
      <c r="CH39" s="76"/>
      <c r="CI39" s="76"/>
      <c r="CJ39" s="76"/>
      <c r="CK39" s="76"/>
      <c r="CL39" s="76"/>
      <c r="CM39" s="76"/>
    </row>
    <row r="40" spans="2:91" x14ac:dyDescent="0.15">
      <c r="B40" s="76"/>
      <c r="C40" s="76"/>
      <c r="F40" s="213" t="s">
        <v>120</v>
      </c>
      <c r="G40" s="213"/>
      <c r="H40" s="213"/>
      <c r="I40" s="213"/>
      <c r="J40" s="213"/>
      <c r="K40" s="213"/>
      <c r="L40" s="213"/>
      <c r="M40" s="213"/>
      <c r="N40" s="213"/>
      <c r="Q40" s="76"/>
      <c r="S40" s="214" t="s">
        <v>119</v>
      </c>
      <c r="T40" s="214"/>
      <c r="U40" s="214"/>
      <c r="V40" s="214"/>
      <c r="W40" s="214"/>
      <c r="AA40" s="214" t="s">
        <v>118</v>
      </c>
      <c r="AB40" s="214"/>
      <c r="AC40" s="214"/>
      <c r="AD40" s="214"/>
      <c r="AE40" s="214"/>
      <c r="AF40" s="214"/>
      <c r="AG40" s="214"/>
      <c r="AK40" s="214" t="s">
        <v>117</v>
      </c>
      <c r="AL40" s="214"/>
      <c r="AM40" s="214"/>
      <c r="AN40" s="214"/>
      <c r="AO40" s="214"/>
      <c r="AP40" s="214"/>
      <c r="AQ40" s="89"/>
      <c r="AU40" s="213" t="s">
        <v>116</v>
      </c>
      <c r="AV40" s="213"/>
      <c r="AW40" s="213"/>
      <c r="AX40" s="213"/>
      <c r="AY40" s="213"/>
      <c r="AZ40" s="213"/>
      <c r="BA40" s="213"/>
      <c r="BB40" s="213"/>
      <c r="BC40" s="76"/>
      <c r="BD40" s="76"/>
      <c r="BE40" s="76"/>
      <c r="BF40" s="76"/>
      <c r="BG40" s="76"/>
      <c r="BH40" s="76"/>
      <c r="BI40" s="76"/>
      <c r="BJ40" s="76"/>
      <c r="BK40" s="76"/>
      <c r="BL40" s="76"/>
      <c r="BU40" s="87"/>
      <c r="BV40" s="74"/>
      <c r="BW40" s="74"/>
    </row>
    <row r="41" spans="2:91" ht="9.9499999999999993" customHeight="1" x14ac:dyDescent="0.15">
      <c r="B41" s="76"/>
      <c r="C41" s="76"/>
      <c r="G41" s="76"/>
      <c r="H41" s="76"/>
      <c r="I41" s="76"/>
      <c r="J41" s="76"/>
      <c r="K41" s="76"/>
      <c r="Q41" s="76"/>
      <c r="S41" s="88"/>
      <c r="T41" s="88"/>
      <c r="U41" s="88"/>
      <c r="V41" s="88"/>
      <c r="W41" s="88"/>
      <c r="AA41" s="88"/>
      <c r="AB41" s="88"/>
      <c r="AC41" s="88"/>
      <c r="AD41" s="88"/>
      <c r="AE41" s="88"/>
      <c r="AF41" s="88"/>
      <c r="AG41" s="88"/>
      <c r="AJ41" s="91"/>
      <c r="AK41" s="91"/>
      <c r="AL41" s="91"/>
      <c r="AM41" s="91"/>
      <c r="AN41" s="90"/>
      <c r="AO41" s="89"/>
      <c r="AP41" s="89"/>
      <c r="AQ41" s="89"/>
      <c r="AR41" s="88"/>
      <c r="AS41" s="88"/>
      <c r="AT41" s="88"/>
      <c r="AU41" s="88"/>
      <c r="AV41" s="88"/>
      <c r="AW41" s="88"/>
      <c r="AX41" s="88"/>
      <c r="AY41" s="88"/>
      <c r="AZ41" s="76"/>
      <c r="BA41" s="76"/>
      <c r="BB41" s="76"/>
      <c r="BC41" s="76"/>
      <c r="BD41" s="76"/>
      <c r="BE41" s="76"/>
      <c r="BF41" s="76"/>
      <c r="BG41" s="76"/>
      <c r="BH41" s="76"/>
      <c r="BI41" s="76"/>
      <c r="BJ41" s="76"/>
      <c r="BK41" s="76"/>
      <c r="BL41" s="76"/>
      <c r="BM41" s="76"/>
      <c r="BN41" s="76"/>
      <c r="BO41" s="87"/>
      <c r="BP41" s="87"/>
      <c r="BQ41" s="87"/>
      <c r="BR41" s="87"/>
      <c r="BS41" s="87"/>
      <c r="BT41" s="87"/>
      <c r="BU41" s="87"/>
    </row>
    <row r="42" spans="2:91" ht="17.25" x14ac:dyDescent="0.2">
      <c r="F42" s="212" t="s">
        <v>115</v>
      </c>
      <c r="G42" s="212"/>
      <c r="H42" s="212"/>
      <c r="I42" s="212"/>
      <c r="J42" s="212"/>
      <c r="K42" s="81" t="s">
        <v>111</v>
      </c>
      <c r="L42" s="81"/>
      <c r="M42" s="81"/>
      <c r="N42" s="81"/>
      <c r="R42" s="76" t="s">
        <v>110</v>
      </c>
      <c r="S42" s="210">
        <f>U31</f>
        <v>13633</v>
      </c>
      <c r="T42" s="210"/>
      <c r="U42" s="210"/>
      <c r="V42" s="210"/>
      <c r="W42" s="210"/>
      <c r="X42" s="76" t="s">
        <v>104</v>
      </c>
      <c r="Y42" s="76"/>
      <c r="Z42" s="77" t="s">
        <v>109</v>
      </c>
      <c r="AA42" s="77"/>
      <c r="AB42" s="210">
        <f>Y34</f>
        <v>0</v>
      </c>
      <c r="AC42" s="210"/>
      <c r="AD42" s="210"/>
      <c r="AE42" s="210"/>
      <c r="AF42" s="210"/>
      <c r="AG42" s="77" t="s">
        <v>108</v>
      </c>
      <c r="AH42" s="76" t="s">
        <v>107</v>
      </c>
      <c r="AI42" s="76" t="s">
        <v>106</v>
      </c>
      <c r="AJ42" s="210">
        <f>AR34</f>
        <v>0</v>
      </c>
      <c r="AK42" s="210"/>
      <c r="AL42" s="210"/>
      <c r="AM42" s="210"/>
      <c r="AN42" s="210"/>
      <c r="AO42" s="210"/>
      <c r="AP42" s="210"/>
      <c r="AQ42" s="77" t="s">
        <v>104</v>
      </c>
      <c r="AR42" s="77" t="s">
        <v>105</v>
      </c>
      <c r="AT42" s="216">
        <f>IF(S42*AB42-AJ42&lt;=0,0,S42*AB42-AJ42)</f>
        <v>0</v>
      </c>
      <c r="AU42" s="216"/>
      <c r="AV42" s="216"/>
      <c r="AW42" s="216"/>
      <c r="AX42" s="216"/>
      <c r="AY42" s="217"/>
      <c r="AZ42" s="217"/>
      <c r="BA42" s="217"/>
      <c r="BB42" s="80" t="s">
        <v>104</v>
      </c>
      <c r="BC42" s="79"/>
      <c r="BD42" s="76"/>
      <c r="BE42" s="76"/>
      <c r="BF42" s="76"/>
      <c r="BG42" s="76"/>
      <c r="BH42" s="78"/>
      <c r="BI42" s="76"/>
      <c r="BJ42" s="76"/>
      <c r="BM42" s="77"/>
      <c r="CC42" s="76"/>
    </row>
    <row r="43" spans="2:91" ht="9.9499999999999993" customHeight="1" x14ac:dyDescent="0.2">
      <c r="F43" s="86"/>
      <c r="G43" s="86"/>
      <c r="H43" s="86"/>
      <c r="I43" s="86"/>
      <c r="J43" s="85"/>
      <c r="R43" s="76"/>
      <c r="S43" s="84"/>
      <c r="T43" s="84"/>
      <c r="U43" s="84"/>
      <c r="V43" s="84"/>
      <c r="W43" s="84"/>
      <c r="X43" s="76"/>
      <c r="Y43" s="76"/>
      <c r="Z43" s="77"/>
      <c r="AA43" s="77"/>
      <c r="AB43" s="84"/>
      <c r="AC43" s="84"/>
      <c r="AD43" s="84"/>
      <c r="AE43" s="84"/>
      <c r="AF43" s="84"/>
      <c r="AG43" s="77"/>
      <c r="AH43" s="76"/>
      <c r="AI43" s="76"/>
      <c r="AJ43" s="84"/>
      <c r="AK43" s="84"/>
      <c r="AL43" s="84"/>
      <c r="AM43" s="84"/>
      <c r="AN43" s="84"/>
      <c r="AO43" s="84"/>
      <c r="AP43" s="84"/>
      <c r="AQ43" s="77"/>
      <c r="AR43" s="77"/>
      <c r="AT43" s="83"/>
      <c r="AU43" s="83"/>
      <c r="AV43" s="83"/>
      <c r="AW43" s="83"/>
      <c r="AX43" s="83"/>
      <c r="AY43" s="82"/>
      <c r="AZ43" s="82"/>
      <c r="BA43" s="82"/>
      <c r="BB43" s="78"/>
      <c r="BC43" s="76"/>
      <c r="BD43" s="76"/>
      <c r="BE43" s="76"/>
      <c r="BF43" s="76"/>
      <c r="BG43" s="76"/>
      <c r="BH43" s="78"/>
      <c r="BI43" s="76"/>
      <c r="BJ43" s="76"/>
      <c r="BM43" s="77"/>
      <c r="CC43" s="76"/>
    </row>
    <row r="44" spans="2:91" ht="17.25" x14ac:dyDescent="0.2">
      <c r="F44" s="212" t="s">
        <v>114</v>
      </c>
      <c r="G44" s="212"/>
      <c r="H44" s="212"/>
      <c r="I44" s="212"/>
      <c r="J44" s="212"/>
      <c r="K44" s="81" t="s">
        <v>111</v>
      </c>
      <c r="L44" s="81"/>
      <c r="M44" s="81"/>
      <c r="N44" s="81"/>
      <c r="R44" s="76" t="s">
        <v>110</v>
      </c>
      <c r="S44" s="210">
        <f>U31</f>
        <v>13633</v>
      </c>
      <c r="T44" s="210"/>
      <c r="U44" s="210"/>
      <c r="V44" s="210"/>
      <c r="W44" s="210"/>
      <c r="X44" s="76" t="s">
        <v>104</v>
      </c>
      <c r="Y44" s="76"/>
      <c r="Z44" s="77" t="s">
        <v>109</v>
      </c>
      <c r="AA44" s="77"/>
      <c r="AB44" s="210">
        <f>Y35</f>
        <v>0</v>
      </c>
      <c r="AC44" s="210"/>
      <c r="AD44" s="210"/>
      <c r="AE44" s="210"/>
      <c r="AF44" s="210"/>
      <c r="AG44" s="77" t="s">
        <v>108</v>
      </c>
      <c r="AH44" s="76" t="s">
        <v>107</v>
      </c>
      <c r="AI44" s="76" t="s">
        <v>106</v>
      </c>
      <c r="AJ44" s="210">
        <f>AR35</f>
        <v>0</v>
      </c>
      <c r="AK44" s="210"/>
      <c r="AL44" s="210"/>
      <c r="AM44" s="210"/>
      <c r="AN44" s="210"/>
      <c r="AO44" s="210"/>
      <c r="AP44" s="210"/>
      <c r="AQ44" s="77" t="s">
        <v>104</v>
      </c>
      <c r="AR44" s="77" t="s">
        <v>105</v>
      </c>
      <c r="AT44" s="216">
        <f>IF(S44*AB44-AJ44&lt;=0,0,S44*AB44-AJ44)</f>
        <v>0</v>
      </c>
      <c r="AU44" s="216"/>
      <c r="AV44" s="216"/>
      <c r="AW44" s="216"/>
      <c r="AX44" s="216"/>
      <c r="AY44" s="217"/>
      <c r="AZ44" s="217"/>
      <c r="BA44" s="217"/>
      <c r="BB44" s="80" t="s">
        <v>104</v>
      </c>
      <c r="BC44" s="79"/>
      <c r="BD44" s="76"/>
      <c r="BE44" s="76"/>
      <c r="BF44" s="76"/>
      <c r="BG44" s="76"/>
      <c r="BH44" s="78"/>
      <c r="BI44" s="76"/>
      <c r="BJ44" s="76"/>
      <c r="BM44" s="77"/>
      <c r="CC44" s="76"/>
    </row>
    <row r="45" spans="2:91" ht="9.9499999999999993" customHeight="1" x14ac:dyDescent="0.2">
      <c r="F45" s="86"/>
      <c r="G45" s="86"/>
      <c r="H45" s="86"/>
      <c r="I45" s="86"/>
      <c r="J45" s="85"/>
      <c r="R45" s="76"/>
      <c r="S45" s="84"/>
      <c r="T45" s="84"/>
      <c r="U45" s="84"/>
      <c r="V45" s="84"/>
      <c r="W45" s="84"/>
      <c r="X45" s="76"/>
      <c r="Y45" s="76"/>
      <c r="Z45" s="77"/>
      <c r="AA45" s="77"/>
      <c r="AB45" s="84"/>
      <c r="AC45" s="84"/>
      <c r="AD45" s="84"/>
      <c r="AE45" s="84"/>
      <c r="AF45" s="84"/>
      <c r="AG45" s="77"/>
      <c r="AH45" s="76"/>
      <c r="AI45" s="76"/>
      <c r="AJ45" s="84"/>
      <c r="AK45" s="84"/>
      <c r="AL45" s="84"/>
      <c r="AM45" s="84"/>
      <c r="AN45" s="84"/>
      <c r="AO45" s="84"/>
      <c r="AP45" s="84"/>
      <c r="AQ45" s="77"/>
      <c r="AR45" s="77"/>
      <c r="AT45" s="83"/>
      <c r="AU45" s="83"/>
      <c r="AV45" s="83"/>
      <c r="AW45" s="83"/>
      <c r="AX45" s="83"/>
      <c r="AY45" s="82"/>
      <c r="AZ45" s="82"/>
      <c r="BA45" s="82"/>
      <c r="BB45" s="78"/>
      <c r="BC45" s="76"/>
      <c r="BD45" s="76"/>
      <c r="BE45" s="76"/>
      <c r="BF45" s="76"/>
      <c r="BG45" s="76"/>
      <c r="BH45" s="78"/>
      <c r="BI45" s="76"/>
      <c r="BJ45" s="76"/>
      <c r="BM45" s="77"/>
      <c r="CC45" s="76"/>
    </row>
    <row r="46" spans="2:91" ht="17.25" x14ac:dyDescent="0.2">
      <c r="F46" s="212" t="s">
        <v>113</v>
      </c>
      <c r="G46" s="212"/>
      <c r="H46" s="212"/>
      <c r="I46" s="212"/>
      <c r="J46" s="212"/>
      <c r="K46" s="81" t="s">
        <v>111</v>
      </c>
      <c r="L46" s="81"/>
      <c r="M46" s="81"/>
      <c r="N46" s="81"/>
      <c r="R46" s="76" t="s">
        <v>110</v>
      </c>
      <c r="S46" s="210">
        <f>U31</f>
        <v>13633</v>
      </c>
      <c r="T46" s="210"/>
      <c r="U46" s="210"/>
      <c r="V46" s="210"/>
      <c r="W46" s="210"/>
      <c r="X46" s="76" t="s">
        <v>104</v>
      </c>
      <c r="Y46" s="76"/>
      <c r="Z46" s="77" t="s">
        <v>109</v>
      </c>
      <c r="AA46" s="77"/>
      <c r="AB46" s="210">
        <f>Y36</f>
        <v>0</v>
      </c>
      <c r="AC46" s="210"/>
      <c r="AD46" s="210"/>
      <c r="AE46" s="210"/>
      <c r="AF46" s="210"/>
      <c r="AG46" s="77" t="s">
        <v>108</v>
      </c>
      <c r="AH46" s="76" t="s">
        <v>107</v>
      </c>
      <c r="AI46" s="76" t="s">
        <v>106</v>
      </c>
      <c r="AJ46" s="210">
        <f>AR36</f>
        <v>0</v>
      </c>
      <c r="AK46" s="210"/>
      <c r="AL46" s="210"/>
      <c r="AM46" s="210"/>
      <c r="AN46" s="210"/>
      <c r="AO46" s="210"/>
      <c r="AP46" s="210"/>
      <c r="AQ46" s="77" t="s">
        <v>104</v>
      </c>
      <c r="AR46" s="77" t="s">
        <v>105</v>
      </c>
      <c r="AT46" s="216">
        <f>IF(S46*AB46-AJ46&lt;=0,0,S46*AB46-AJ46)</f>
        <v>0</v>
      </c>
      <c r="AU46" s="216"/>
      <c r="AV46" s="216"/>
      <c r="AW46" s="216"/>
      <c r="AX46" s="216"/>
      <c r="AY46" s="217"/>
      <c r="AZ46" s="217"/>
      <c r="BA46" s="217"/>
      <c r="BB46" s="80" t="s">
        <v>104</v>
      </c>
      <c r="BC46" s="79"/>
      <c r="BD46" s="76"/>
      <c r="BE46" s="76"/>
      <c r="BF46" s="76"/>
      <c r="BG46" s="76"/>
      <c r="BH46" s="78"/>
      <c r="BI46" s="76"/>
      <c r="BJ46" s="76"/>
      <c r="BM46" s="77"/>
      <c r="CC46" s="76"/>
    </row>
    <row r="47" spans="2:91" ht="9.9499999999999993" customHeight="1" x14ac:dyDescent="0.2">
      <c r="F47" s="86"/>
      <c r="G47" s="86"/>
      <c r="H47" s="86"/>
      <c r="I47" s="86"/>
      <c r="J47" s="85"/>
      <c r="R47" s="76"/>
      <c r="S47" s="84"/>
      <c r="T47" s="84"/>
      <c r="U47" s="84"/>
      <c r="V47" s="84"/>
      <c r="W47" s="84"/>
      <c r="X47" s="76"/>
      <c r="Y47" s="76"/>
      <c r="Z47" s="77"/>
      <c r="AA47" s="77"/>
      <c r="AB47" s="84"/>
      <c r="AC47" s="84"/>
      <c r="AD47" s="84"/>
      <c r="AE47" s="84"/>
      <c r="AF47" s="84"/>
      <c r="AG47" s="77"/>
      <c r="AH47" s="76"/>
      <c r="AI47" s="76"/>
      <c r="AJ47" s="84"/>
      <c r="AK47" s="84"/>
      <c r="AL47" s="84"/>
      <c r="AM47" s="84"/>
      <c r="AN47" s="84"/>
      <c r="AO47" s="84"/>
      <c r="AP47" s="84"/>
      <c r="AQ47" s="77"/>
      <c r="AR47" s="77"/>
      <c r="AT47" s="83"/>
      <c r="AU47" s="83"/>
      <c r="AV47" s="83"/>
      <c r="AW47" s="83"/>
      <c r="AX47" s="83"/>
      <c r="AY47" s="82"/>
      <c r="AZ47" s="82"/>
      <c r="BA47" s="82"/>
      <c r="BB47" s="78"/>
      <c r="BC47" s="76"/>
      <c r="BD47" s="76"/>
      <c r="BE47" s="76"/>
      <c r="BF47" s="76"/>
      <c r="BG47" s="76"/>
      <c r="BH47" s="78"/>
      <c r="BI47" s="76"/>
      <c r="BJ47" s="76"/>
      <c r="BM47" s="77"/>
      <c r="CC47" s="76"/>
    </row>
    <row r="48" spans="2:91" ht="17.25" x14ac:dyDescent="0.2">
      <c r="F48" s="212" t="s">
        <v>112</v>
      </c>
      <c r="G48" s="212"/>
      <c r="H48" s="212"/>
      <c r="I48" s="212"/>
      <c r="J48" s="212"/>
      <c r="K48" s="81" t="s">
        <v>111</v>
      </c>
      <c r="L48" s="81"/>
      <c r="M48" s="81"/>
      <c r="N48" s="81"/>
      <c r="R48" s="76" t="s">
        <v>110</v>
      </c>
      <c r="S48" s="210">
        <f>U31</f>
        <v>13633</v>
      </c>
      <c r="T48" s="210"/>
      <c r="U48" s="210"/>
      <c r="V48" s="210"/>
      <c r="W48" s="210"/>
      <c r="X48" s="76" t="s">
        <v>104</v>
      </c>
      <c r="Y48" s="76"/>
      <c r="Z48" s="77" t="s">
        <v>109</v>
      </c>
      <c r="AA48" s="77"/>
      <c r="AB48" s="210">
        <f>Y37</f>
        <v>0</v>
      </c>
      <c r="AC48" s="210"/>
      <c r="AD48" s="210"/>
      <c r="AE48" s="210"/>
      <c r="AF48" s="210"/>
      <c r="AG48" s="77" t="s">
        <v>108</v>
      </c>
      <c r="AH48" s="76" t="s">
        <v>107</v>
      </c>
      <c r="AI48" s="76" t="s">
        <v>106</v>
      </c>
      <c r="AJ48" s="210">
        <f>AR37</f>
        <v>0</v>
      </c>
      <c r="AK48" s="210"/>
      <c r="AL48" s="210"/>
      <c r="AM48" s="210"/>
      <c r="AN48" s="210"/>
      <c r="AO48" s="210"/>
      <c r="AP48" s="210"/>
      <c r="AQ48" s="77" t="s">
        <v>104</v>
      </c>
      <c r="AR48" s="77" t="s">
        <v>105</v>
      </c>
      <c r="AT48" s="216">
        <f>IF(S48*AB48-AJ48&lt;=0,0,S48*AB48-AJ48)</f>
        <v>0</v>
      </c>
      <c r="AU48" s="216"/>
      <c r="AV48" s="216"/>
      <c r="AW48" s="216"/>
      <c r="AX48" s="216"/>
      <c r="AY48" s="217"/>
      <c r="AZ48" s="217"/>
      <c r="BA48" s="217"/>
      <c r="BB48" s="80" t="s">
        <v>104</v>
      </c>
      <c r="BC48" s="79"/>
      <c r="BD48" s="76"/>
      <c r="BE48" s="76"/>
      <c r="BF48" s="76"/>
      <c r="BG48" s="76"/>
      <c r="BH48" s="78"/>
      <c r="BI48" s="76"/>
      <c r="BJ48" s="76"/>
      <c r="BM48" s="77"/>
      <c r="CC48" s="76"/>
    </row>
    <row r="49" spans="85:101" x14ac:dyDescent="0.15">
      <c r="CG49" s="268"/>
      <c r="CH49" s="268"/>
      <c r="CI49" s="268"/>
      <c r="CJ49" s="268"/>
      <c r="CK49" s="268"/>
      <c r="CL49" s="268"/>
      <c r="CM49" s="268"/>
      <c r="CN49" s="268"/>
      <c r="CO49" s="268"/>
    </row>
    <row r="50" spans="85:101" x14ac:dyDescent="0.15">
      <c r="CG50" s="262"/>
      <c r="CH50" s="262"/>
      <c r="CI50" s="264"/>
      <c r="CJ50" s="264"/>
      <c r="CK50" s="264"/>
      <c r="CL50" s="264"/>
      <c r="CM50" s="264"/>
      <c r="CN50" s="264"/>
      <c r="CO50" s="264"/>
    </row>
    <row r="51" spans="85:101" ht="14.25" x14ac:dyDescent="0.15">
      <c r="CG51" s="262"/>
      <c r="CH51" s="262"/>
      <c r="CI51" s="264"/>
      <c r="CJ51" s="264"/>
      <c r="CK51" s="264"/>
      <c r="CL51" s="264"/>
      <c r="CM51" s="264"/>
      <c r="CN51" s="264"/>
      <c r="CO51" s="264"/>
      <c r="CS51" s="168" t="e">
        <f>IF(#REF!="","",SUM(BH31:BL33))</f>
        <v>#REF!</v>
      </c>
      <c r="CT51" s="169"/>
      <c r="CU51" s="169"/>
      <c r="CV51" s="169"/>
      <c r="CW51" s="169"/>
    </row>
    <row r="52" spans="85:101" x14ac:dyDescent="0.15">
      <c r="CG52" s="262"/>
      <c r="CH52" s="262"/>
      <c r="CI52" s="263"/>
      <c r="CJ52" s="263"/>
      <c r="CK52" s="263"/>
      <c r="CL52" s="263"/>
      <c r="CM52" s="263"/>
      <c r="CN52" s="263"/>
      <c r="CO52" s="263"/>
    </row>
  </sheetData>
  <sheetProtection selectLockedCells="1"/>
  <mergeCells count="259">
    <mergeCell ref="B1:Y1"/>
    <mergeCell ref="X3:Y3"/>
    <mergeCell ref="C35:D35"/>
    <mergeCell ref="E35:I35"/>
    <mergeCell ref="J35:K35"/>
    <mergeCell ref="Y35:AA35"/>
    <mergeCell ref="S24:X24"/>
    <mergeCell ref="B8:G8"/>
    <mergeCell ref="H8:N8"/>
    <mergeCell ref="M3:W3"/>
    <mergeCell ref="O10:P10"/>
    <mergeCell ref="Q10:AA10"/>
    <mergeCell ref="J34:K34"/>
    <mergeCell ref="D31:H31"/>
    <mergeCell ref="C34:D34"/>
    <mergeCell ref="E34:I34"/>
    <mergeCell ref="U31:Z31"/>
    <mergeCell ref="K29:S29"/>
    <mergeCell ref="U29:Z29"/>
    <mergeCell ref="L31:M31"/>
    <mergeCell ref="N31:R31"/>
    <mergeCell ref="O7:P7"/>
    <mergeCell ref="W7:AC7"/>
    <mergeCell ref="O8:AA8"/>
    <mergeCell ref="AZ3:BE3"/>
    <mergeCell ref="BF3:BU3"/>
    <mergeCell ref="O15:S15"/>
    <mergeCell ref="U15:W15"/>
    <mergeCell ref="Y15:AC15"/>
    <mergeCell ref="S25:X25"/>
    <mergeCell ref="B6:N6"/>
    <mergeCell ref="B7:G7"/>
    <mergeCell ref="H7:N7"/>
    <mergeCell ref="E13:I13"/>
    <mergeCell ref="E14:I14"/>
    <mergeCell ref="S23:X23"/>
    <mergeCell ref="B9:G9"/>
    <mergeCell ref="H9:N9"/>
    <mergeCell ref="B10:N10"/>
    <mergeCell ref="B13:D17"/>
    <mergeCell ref="E15:I15"/>
    <mergeCell ref="J15:N15"/>
    <mergeCell ref="E16:I16"/>
    <mergeCell ref="J16:N16"/>
    <mergeCell ref="O16:S16"/>
    <mergeCell ref="U16:W16"/>
    <mergeCell ref="Y16:AC16"/>
    <mergeCell ref="AB8:AC8"/>
    <mergeCell ref="AD8:AP8"/>
    <mergeCell ref="AQ8:AR8"/>
    <mergeCell ref="BH8:BT8"/>
    <mergeCell ref="BU8:BV8"/>
    <mergeCell ref="Z25:AF25"/>
    <mergeCell ref="AG25:AL25"/>
    <mergeCell ref="Z23:AF23"/>
    <mergeCell ref="AG23:AL23"/>
    <mergeCell ref="Z24:AF24"/>
    <mergeCell ref="AG24:AL24"/>
    <mergeCell ref="BU10:BV10"/>
    <mergeCell ref="AS10:AT10"/>
    <mergeCell ref="AU10:BE10"/>
    <mergeCell ref="BF10:BG10"/>
    <mergeCell ref="O9:AA9"/>
    <mergeCell ref="AB9:AC9"/>
    <mergeCell ref="AD9:AP9"/>
    <mergeCell ref="AQ9:AR9"/>
    <mergeCell ref="BH9:BT9"/>
    <mergeCell ref="BU9:BV9"/>
    <mergeCell ref="AD10:AE10"/>
    <mergeCell ref="AF10:AP10"/>
    <mergeCell ref="AQ10:AR10"/>
    <mergeCell ref="AS11:AW12"/>
    <mergeCell ref="AX11:AX12"/>
    <mergeCell ref="AS13:AW13"/>
    <mergeCell ref="BH10:BI10"/>
    <mergeCell ref="BJ10:BT10"/>
    <mergeCell ref="B11:N11"/>
    <mergeCell ref="O11:S12"/>
    <mergeCell ref="T11:T12"/>
    <mergeCell ref="U11:AC12"/>
    <mergeCell ref="AD11:AH12"/>
    <mergeCell ref="AI11:AI12"/>
    <mergeCell ref="AJ11:AR12"/>
    <mergeCell ref="BH11:BL12"/>
    <mergeCell ref="B12:I12"/>
    <mergeCell ref="AB10:AC10"/>
    <mergeCell ref="BM11:BM12"/>
    <mergeCell ref="BN11:BV12"/>
    <mergeCell ref="J12:N12"/>
    <mergeCell ref="AY11:BG12"/>
    <mergeCell ref="BH13:BL13"/>
    <mergeCell ref="BN13:BP13"/>
    <mergeCell ref="BR13:BV13"/>
    <mergeCell ref="J14:N14"/>
    <mergeCell ref="O14:S14"/>
    <mergeCell ref="U14:W14"/>
    <mergeCell ref="Y14:AC14"/>
    <mergeCell ref="AD14:AH14"/>
    <mergeCell ref="AY14:BA14"/>
    <mergeCell ref="BC14:BG14"/>
    <mergeCell ref="J13:N13"/>
    <mergeCell ref="O13:S13"/>
    <mergeCell ref="U13:W13"/>
    <mergeCell ref="Y13:AC13"/>
    <mergeCell ref="AD13:AH13"/>
    <mergeCell ref="AJ13:AL13"/>
    <mergeCell ref="AN13:AR13"/>
    <mergeCell ref="AY13:BA13"/>
    <mergeCell ref="BC13:BG13"/>
    <mergeCell ref="BN15:BP15"/>
    <mergeCell ref="BR15:BV15"/>
    <mergeCell ref="AJ14:AL14"/>
    <mergeCell ref="AN14:AR14"/>
    <mergeCell ref="BH14:BL14"/>
    <mergeCell ref="BN14:BP14"/>
    <mergeCell ref="BR14:BV14"/>
    <mergeCell ref="AS14:AW14"/>
    <mergeCell ref="AS15:AW15"/>
    <mergeCell ref="AY15:BA15"/>
    <mergeCell ref="BC15:BG15"/>
    <mergeCell ref="BH15:BL15"/>
    <mergeCell ref="E17:I17"/>
    <mergeCell ref="J17:N17"/>
    <mergeCell ref="O17:S17"/>
    <mergeCell ref="U17:W17"/>
    <mergeCell ref="AD17:AH17"/>
    <mergeCell ref="BN16:BP16"/>
    <mergeCell ref="BR16:BV16"/>
    <mergeCell ref="AD16:AH16"/>
    <mergeCell ref="AS16:AW16"/>
    <mergeCell ref="AY16:BA16"/>
    <mergeCell ref="BC16:BG16"/>
    <mergeCell ref="BN17:BP17"/>
    <mergeCell ref="BR17:BV17"/>
    <mergeCell ref="AS17:AW17"/>
    <mergeCell ref="AY17:BA17"/>
    <mergeCell ref="BC17:BG17"/>
    <mergeCell ref="AJ17:AL17"/>
    <mergeCell ref="AN17:AR17"/>
    <mergeCell ref="BH17:BL17"/>
    <mergeCell ref="AJ16:AL16"/>
    <mergeCell ref="AN16:AR16"/>
    <mergeCell ref="BH16:BL16"/>
    <mergeCell ref="CG52:CH52"/>
    <mergeCell ref="CI52:CO52"/>
    <mergeCell ref="CG50:CH50"/>
    <mergeCell ref="CI50:CO50"/>
    <mergeCell ref="CG51:CH51"/>
    <mergeCell ref="CI51:CO51"/>
    <mergeCell ref="AR35:AX35"/>
    <mergeCell ref="BI25:BN25"/>
    <mergeCell ref="AT44:BA44"/>
    <mergeCell ref="AN25:AT25"/>
    <mergeCell ref="AU25:AZ25"/>
    <mergeCell ref="CG49:CO49"/>
    <mergeCell ref="BB25:BH25"/>
    <mergeCell ref="AT48:BA48"/>
    <mergeCell ref="AT42:BA42"/>
    <mergeCell ref="AJ42:AP42"/>
    <mergeCell ref="AR34:AX34"/>
    <mergeCell ref="B3:L3"/>
    <mergeCell ref="AS8:BE8"/>
    <mergeCell ref="BF8:BG8"/>
    <mergeCell ref="AS9:BE9"/>
    <mergeCell ref="BF9:BG9"/>
    <mergeCell ref="B5:N5"/>
    <mergeCell ref="B18:N18"/>
    <mergeCell ref="O18:P18"/>
    <mergeCell ref="AN24:AT24"/>
    <mergeCell ref="Y17:AC17"/>
    <mergeCell ref="AU24:AZ24"/>
    <mergeCell ref="BB24:BH24"/>
    <mergeCell ref="AD18:AE18"/>
    <mergeCell ref="AF18:AP18"/>
    <mergeCell ref="AQ18:AR18"/>
    <mergeCell ref="BH18:BI18"/>
    <mergeCell ref="AD15:AH15"/>
    <mergeCell ref="AJ15:AL15"/>
    <mergeCell ref="AN15:AR15"/>
    <mergeCell ref="BB22:BO22"/>
    <mergeCell ref="AB3:AL3"/>
    <mergeCell ref="AM3:AS3"/>
    <mergeCell ref="AT3:AW3"/>
    <mergeCell ref="AD5:AR5"/>
    <mergeCell ref="Y34:AA34"/>
    <mergeCell ref="AN22:BA22"/>
    <mergeCell ref="AS18:AT18"/>
    <mergeCell ref="AU18:BE18"/>
    <mergeCell ref="Q18:AA18"/>
    <mergeCell ref="AB18:AC18"/>
    <mergeCell ref="BJ18:BT18"/>
    <mergeCell ref="Z22:AM22"/>
    <mergeCell ref="D25:K25"/>
    <mergeCell ref="L25:R25"/>
    <mergeCell ref="C21:BV21"/>
    <mergeCell ref="D23:K23"/>
    <mergeCell ref="L23:R23"/>
    <mergeCell ref="D24:K24"/>
    <mergeCell ref="L24:R24"/>
    <mergeCell ref="BI23:BN23"/>
    <mergeCell ref="BI24:BN24"/>
    <mergeCell ref="BU18:BV18"/>
    <mergeCell ref="BF18:BG18"/>
    <mergeCell ref="AN23:AT23"/>
    <mergeCell ref="AU23:AZ23"/>
    <mergeCell ref="L22:Y22"/>
    <mergeCell ref="BB23:BH23"/>
    <mergeCell ref="AB46:AF46"/>
    <mergeCell ref="AT46:BA46"/>
    <mergeCell ref="S44:W44"/>
    <mergeCell ref="AB44:AF44"/>
    <mergeCell ref="AJ48:AP48"/>
    <mergeCell ref="AJ44:AP44"/>
    <mergeCell ref="AJ46:AP46"/>
    <mergeCell ref="AR37:AX37"/>
    <mergeCell ref="CS51:CW51"/>
    <mergeCell ref="S40:W40"/>
    <mergeCell ref="AA40:AG40"/>
    <mergeCell ref="S42:W42"/>
    <mergeCell ref="C37:D37"/>
    <mergeCell ref="E37:I37"/>
    <mergeCell ref="J37:K37"/>
    <mergeCell ref="B22:C25"/>
    <mergeCell ref="D22:K22"/>
    <mergeCell ref="BP7:BV7"/>
    <mergeCell ref="S48:W48"/>
    <mergeCell ref="AB48:AF48"/>
    <mergeCell ref="C36:D36"/>
    <mergeCell ref="E36:I36"/>
    <mergeCell ref="J36:K36"/>
    <mergeCell ref="D29:H29"/>
    <mergeCell ref="F46:J46"/>
    <mergeCell ref="F48:J48"/>
    <mergeCell ref="F40:N40"/>
    <mergeCell ref="Y37:AA37"/>
    <mergeCell ref="F42:J42"/>
    <mergeCell ref="F44:J44"/>
    <mergeCell ref="AK40:AP40"/>
    <mergeCell ref="AU40:BB40"/>
    <mergeCell ref="Y36:AA36"/>
    <mergeCell ref="AR36:AX36"/>
    <mergeCell ref="AB42:AF42"/>
    <mergeCell ref="S46:W46"/>
    <mergeCell ref="AS5:BG5"/>
    <mergeCell ref="BH5:BV5"/>
    <mergeCell ref="AD7:AE7"/>
    <mergeCell ref="AS7:AT7"/>
    <mergeCell ref="BH7:BI7"/>
    <mergeCell ref="O6:AC6"/>
    <mergeCell ref="AD6:AR6"/>
    <mergeCell ref="AS6:BG6"/>
    <mergeCell ref="BH6:BV6"/>
    <mergeCell ref="AL7:AR7"/>
    <mergeCell ref="AU7:AZ7"/>
    <mergeCell ref="BA7:BG7"/>
    <mergeCell ref="BJ7:BO7"/>
    <mergeCell ref="Q7:V7"/>
    <mergeCell ref="AF7:AK7"/>
    <mergeCell ref="O5:AC5"/>
  </mergeCells>
  <phoneticPr fontId="2"/>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workbookViewId="0">
      <selection sqref="A1:D1"/>
    </sheetView>
  </sheetViews>
  <sheetFormatPr defaultColWidth="10.125" defaultRowHeight="14.25" customHeight="1" x14ac:dyDescent="0.15"/>
  <cols>
    <col min="1" max="3" width="9.625" style="6" customWidth="1"/>
    <col min="4" max="5" width="10.625" style="6" customWidth="1"/>
    <col min="6" max="16384" width="10.125" style="1"/>
  </cols>
  <sheetData>
    <row r="1" spans="1:9" ht="14.25" customHeight="1" x14ac:dyDescent="0.15">
      <c r="A1" s="322"/>
      <c r="B1" s="322"/>
      <c r="C1" s="322"/>
      <c r="D1" s="322"/>
      <c r="E1" s="7"/>
    </row>
    <row r="2" spans="1:9" ht="14.25" customHeight="1" x14ac:dyDescent="0.15">
      <c r="A2" s="2" t="s">
        <v>3</v>
      </c>
      <c r="B2" s="3"/>
      <c r="C2" s="3"/>
      <c r="D2" s="3"/>
      <c r="E2" s="3"/>
      <c r="F2" s="1" t="s">
        <v>4</v>
      </c>
    </row>
    <row r="3" spans="1:9" ht="14.25" customHeight="1" x14ac:dyDescent="0.15">
      <c r="A3" s="323" t="s">
        <v>1</v>
      </c>
      <c r="B3" s="323"/>
      <c r="C3" s="4" t="s">
        <v>0</v>
      </c>
      <c r="D3" s="8" t="s">
        <v>2</v>
      </c>
      <c r="E3" s="12"/>
      <c r="F3" s="323" t="s">
        <v>1</v>
      </c>
      <c r="G3" s="323"/>
      <c r="H3" s="4" t="s">
        <v>0</v>
      </c>
      <c r="I3" s="8" t="s">
        <v>2</v>
      </c>
    </row>
    <row r="4" spans="1:9" ht="14.25" customHeight="1" x14ac:dyDescent="0.15">
      <c r="A4" s="9">
        <v>0</v>
      </c>
      <c r="B4" s="9">
        <v>101000</v>
      </c>
      <c r="C4" s="5" t="s">
        <v>5</v>
      </c>
      <c r="D4" s="9">
        <v>98000</v>
      </c>
      <c r="E4" s="3"/>
      <c r="F4" s="9">
        <v>0</v>
      </c>
      <c r="G4" s="9">
        <v>101000</v>
      </c>
      <c r="H4" s="5" t="s">
        <v>5</v>
      </c>
      <c r="I4" s="9">
        <v>98000</v>
      </c>
    </row>
    <row r="5" spans="1:9" ht="14.25" customHeight="1" x14ac:dyDescent="0.15">
      <c r="A5" s="9">
        <v>101000</v>
      </c>
      <c r="B5" s="9">
        <v>107000</v>
      </c>
      <c r="C5" s="5" t="s">
        <v>6</v>
      </c>
      <c r="D5" s="9">
        <v>104000</v>
      </c>
      <c r="E5" s="3"/>
      <c r="F5" s="9">
        <v>101000</v>
      </c>
      <c r="G5" s="9">
        <v>107000</v>
      </c>
      <c r="H5" s="5" t="s">
        <v>6</v>
      </c>
      <c r="I5" s="9">
        <v>104000</v>
      </c>
    </row>
    <row r="6" spans="1:9" ht="14.25" customHeight="1" x14ac:dyDescent="0.15">
      <c r="A6" s="9">
        <f>B5</f>
        <v>107000</v>
      </c>
      <c r="B6" s="9">
        <v>114000</v>
      </c>
      <c r="C6" s="5" t="s">
        <v>7</v>
      </c>
      <c r="D6" s="9">
        <v>110000</v>
      </c>
      <c r="E6" s="3"/>
      <c r="F6" s="9">
        <f>G5</f>
        <v>107000</v>
      </c>
      <c r="G6" s="9">
        <v>114000</v>
      </c>
      <c r="H6" s="5" t="s">
        <v>7</v>
      </c>
      <c r="I6" s="9">
        <v>110000</v>
      </c>
    </row>
    <row r="7" spans="1:9" ht="14.25" customHeight="1" x14ac:dyDescent="0.15">
      <c r="A7" s="9">
        <f t="shared" ref="A7:A46" si="0">B6</f>
        <v>114000</v>
      </c>
      <c r="B7" s="9">
        <v>122000</v>
      </c>
      <c r="C7" s="5" t="s">
        <v>8</v>
      </c>
      <c r="D7" s="9">
        <v>118000</v>
      </c>
      <c r="E7" s="3"/>
      <c r="F7" s="9">
        <f t="shared" ref="F7:F33" si="1">G6</f>
        <v>114000</v>
      </c>
      <c r="G7" s="9">
        <v>122000</v>
      </c>
      <c r="H7" s="5" t="s">
        <v>8</v>
      </c>
      <c r="I7" s="9">
        <v>118000</v>
      </c>
    </row>
    <row r="8" spans="1:9" ht="14.25" customHeight="1" x14ac:dyDescent="0.15">
      <c r="A8" s="9">
        <f t="shared" si="0"/>
        <v>122000</v>
      </c>
      <c r="B8" s="9">
        <v>130000</v>
      </c>
      <c r="C8" s="5" t="s">
        <v>9</v>
      </c>
      <c r="D8" s="9">
        <v>126000</v>
      </c>
      <c r="E8" s="3"/>
      <c r="F8" s="9">
        <f t="shared" si="1"/>
        <v>122000</v>
      </c>
      <c r="G8" s="9">
        <v>130000</v>
      </c>
      <c r="H8" s="5" t="s">
        <v>9</v>
      </c>
      <c r="I8" s="9">
        <v>126000</v>
      </c>
    </row>
    <row r="9" spans="1:9" ht="14.25" customHeight="1" x14ac:dyDescent="0.15">
      <c r="A9" s="9">
        <f t="shared" si="0"/>
        <v>130000</v>
      </c>
      <c r="B9" s="10">
        <v>138000</v>
      </c>
      <c r="C9" s="5" t="s">
        <v>10</v>
      </c>
      <c r="D9" s="10">
        <v>134000</v>
      </c>
      <c r="F9" s="9">
        <f t="shared" si="1"/>
        <v>130000</v>
      </c>
      <c r="G9" s="10">
        <v>138000</v>
      </c>
      <c r="H9" s="5" t="s">
        <v>10</v>
      </c>
      <c r="I9" s="10">
        <v>134000</v>
      </c>
    </row>
    <row r="10" spans="1:9" ht="14.25" customHeight="1" x14ac:dyDescent="0.15">
      <c r="A10" s="9">
        <f t="shared" si="0"/>
        <v>138000</v>
      </c>
      <c r="B10" s="11">
        <v>146000</v>
      </c>
      <c r="C10" s="5" t="s">
        <v>11</v>
      </c>
      <c r="D10" s="11">
        <v>142000</v>
      </c>
      <c r="E10" s="13"/>
      <c r="F10" s="9">
        <f t="shared" si="1"/>
        <v>138000</v>
      </c>
      <c r="G10" s="11">
        <v>146000</v>
      </c>
      <c r="H10" s="5" t="s">
        <v>11</v>
      </c>
      <c r="I10" s="11">
        <v>142000</v>
      </c>
    </row>
    <row r="11" spans="1:9" ht="14.25" customHeight="1" x14ac:dyDescent="0.15">
      <c r="A11" s="9">
        <f t="shared" si="0"/>
        <v>146000</v>
      </c>
      <c r="B11" s="11">
        <v>155000</v>
      </c>
      <c r="C11" s="5" t="s">
        <v>12</v>
      </c>
      <c r="D11" s="11">
        <v>150000</v>
      </c>
      <c r="E11" s="13"/>
      <c r="F11" s="9">
        <f t="shared" si="1"/>
        <v>146000</v>
      </c>
      <c r="G11" s="11">
        <v>155000</v>
      </c>
      <c r="H11" s="5" t="s">
        <v>12</v>
      </c>
      <c r="I11" s="11">
        <v>150000</v>
      </c>
    </row>
    <row r="12" spans="1:9" ht="14.25" customHeight="1" x14ac:dyDescent="0.15">
      <c r="A12" s="9">
        <f t="shared" si="0"/>
        <v>155000</v>
      </c>
      <c r="B12" s="11">
        <v>165000</v>
      </c>
      <c r="C12" s="5" t="s">
        <v>13</v>
      </c>
      <c r="D12" s="11">
        <v>160000</v>
      </c>
      <c r="E12" s="13"/>
      <c r="F12" s="9">
        <f t="shared" si="1"/>
        <v>155000</v>
      </c>
      <c r="G12" s="11">
        <v>165000</v>
      </c>
      <c r="H12" s="5" t="s">
        <v>13</v>
      </c>
      <c r="I12" s="11">
        <v>160000</v>
      </c>
    </row>
    <row r="13" spans="1:9" ht="14.25" customHeight="1" x14ac:dyDescent="0.15">
      <c r="A13" s="9">
        <f t="shared" si="0"/>
        <v>165000</v>
      </c>
      <c r="B13" s="11">
        <v>175000</v>
      </c>
      <c r="C13" s="5" t="s">
        <v>14</v>
      </c>
      <c r="D13" s="11">
        <v>170000</v>
      </c>
      <c r="E13" s="13"/>
      <c r="F13" s="9">
        <f t="shared" si="1"/>
        <v>165000</v>
      </c>
      <c r="G13" s="11">
        <v>175000</v>
      </c>
      <c r="H13" s="5" t="s">
        <v>14</v>
      </c>
      <c r="I13" s="11">
        <v>170000</v>
      </c>
    </row>
    <row r="14" spans="1:9" ht="14.25" customHeight="1" x14ac:dyDescent="0.15">
      <c r="A14" s="9">
        <f t="shared" si="0"/>
        <v>175000</v>
      </c>
      <c r="B14" s="11">
        <v>185000</v>
      </c>
      <c r="C14" s="5" t="s">
        <v>15</v>
      </c>
      <c r="D14" s="11">
        <v>180000</v>
      </c>
      <c r="E14" s="13"/>
      <c r="F14" s="9">
        <f t="shared" si="1"/>
        <v>175000</v>
      </c>
      <c r="G14" s="11">
        <v>185000</v>
      </c>
      <c r="H14" s="5" t="s">
        <v>15</v>
      </c>
      <c r="I14" s="11">
        <v>180000</v>
      </c>
    </row>
    <row r="15" spans="1:9" ht="14.25" customHeight="1" x14ac:dyDescent="0.15">
      <c r="A15" s="9">
        <f t="shared" si="0"/>
        <v>185000</v>
      </c>
      <c r="B15" s="11">
        <v>195000</v>
      </c>
      <c r="C15" s="5" t="s">
        <v>16</v>
      </c>
      <c r="D15" s="11">
        <v>190000</v>
      </c>
      <c r="E15" s="13"/>
      <c r="F15" s="9">
        <f t="shared" si="1"/>
        <v>185000</v>
      </c>
      <c r="G15" s="11">
        <v>195000</v>
      </c>
      <c r="H15" s="5" t="s">
        <v>16</v>
      </c>
      <c r="I15" s="11">
        <v>190000</v>
      </c>
    </row>
    <row r="16" spans="1:9" ht="14.25" customHeight="1" x14ac:dyDescent="0.15">
      <c r="A16" s="9">
        <f t="shared" si="0"/>
        <v>195000</v>
      </c>
      <c r="B16" s="11">
        <v>210000</v>
      </c>
      <c r="C16" s="5" t="s">
        <v>17</v>
      </c>
      <c r="D16" s="11">
        <v>200000</v>
      </c>
      <c r="E16" s="13"/>
      <c r="F16" s="9">
        <f t="shared" si="1"/>
        <v>195000</v>
      </c>
      <c r="G16" s="11">
        <v>210000</v>
      </c>
      <c r="H16" s="5" t="s">
        <v>17</v>
      </c>
      <c r="I16" s="11">
        <v>200000</v>
      </c>
    </row>
    <row r="17" spans="1:9" ht="14.25" customHeight="1" x14ac:dyDescent="0.15">
      <c r="A17" s="9">
        <f t="shared" si="0"/>
        <v>210000</v>
      </c>
      <c r="B17" s="11">
        <v>230000</v>
      </c>
      <c r="C17" s="5" t="s">
        <v>18</v>
      </c>
      <c r="D17" s="11">
        <v>220000</v>
      </c>
      <c r="E17" s="13"/>
      <c r="F17" s="9">
        <f t="shared" si="1"/>
        <v>210000</v>
      </c>
      <c r="G17" s="11">
        <v>230000</v>
      </c>
      <c r="H17" s="5" t="s">
        <v>18</v>
      </c>
      <c r="I17" s="11">
        <v>220000</v>
      </c>
    </row>
    <row r="18" spans="1:9" ht="14.25" customHeight="1" x14ac:dyDescent="0.15">
      <c r="A18" s="9">
        <f t="shared" si="0"/>
        <v>230000</v>
      </c>
      <c r="B18" s="11">
        <v>250000</v>
      </c>
      <c r="C18" s="5" t="s">
        <v>19</v>
      </c>
      <c r="D18" s="11">
        <v>240000</v>
      </c>
      <c r="E18" s="13"/>
      <c r="F18" s="9">
        <f t="shared" si="1"/>
        <v>230000</v>
      </c>
      <c r="G18" s="11">
        <v>250000</v>
      </c>
      <c r="H18" s="5" t="s">
        <v>19</v>
      </c>
      <c r="I18" s="11">
        <v>240000</v>
      </c>
    </row>
    <row r="19" spans="1:9" ht="14.25" customHeight="1" x14ac:dyDescent="0.15">
      <c r="A19" s="9">
        <f t="shared" si="0"/>
        <v>250000</v>
      </c>
      <c r="B19" s="11">
        <v>270000</v>
      </c>
      <c r="C19" s="5" t="s">
        <v>20</v>
      </c>
      <c r="D19" s="11">
        <v>260000</v>
      </c>
      <c r="E19" s="13"/>
      <c r="F19" s="9">
        <f t="shared" si="1"/>
        <v>250000</v>
      </c>
      <c r="G19" s="11">
        <v>270000</v>
      </c>
      <c r="H19" s="5" t="s">
        <v>20</v>
      </c>
      <c r="I19" s="11">
        <v>260000</v>
      </c>
    </row>
    <row r="20" spans="1:9" ht="14.25" customHeight="1" x14ac:dyDescent="0.15">
      <c r="A20" s="9">
        <f t="shared" si="0"/>
        <v>270000</v>
      </c>
      <c r="B20" s="11">
        <v>290000</v>
      </c>
      <c r="C20" s="5" t="s">
        <v>21</v>
      </c>
      <c r="D20" s="11">
        <v>280000</v>
      </c>
      <c r="E20" s="13"/>
      <c r="F20" s="9">
        <f t="shared" si="1"/>
        <v>270000</v>
      </c>
      <c r="G20" s="11">
        <v>290000</v>
      </c>
      <c r="H20" s="5" t="s">
        <v>21</v>
      </c>
      <c r="I20" s="11">
        <v>280000</v>
      </c>
    </row>
    <row r="21" spans="1:9" ht="14.25" customHeight="1" x14ac:dyDescent="0.15">
      <c r="A21" s="9">
        <f t="shared" si="0"/>
        <v>290000</v>
      </c>
      <c r="B21" s="11">
        <v>310000</v>
      </c>
      <c r="C21" s="5" t="s">
        <v>22</v>
      </c>
      <c r="D21" s="11">
        <v>300000</v>
      </c>
      <c r="E21" s="13"/>
      <c r="F21" s="9">
        <f t="shared" si="1"/>
        <v>290000</v>
      </c>
      <c r="G21" s="11">
        <v>310000</v>
      </c>
      <c r="H21" s="5" t="s">
        <v>22</v>
      </c>
      <c r="I21" s="11">
        <v>300000</v>
      </c>
    </row>
    <row r="22" spans="1:9" ht="14.25" customHeight="1" x14ac:dyDescent="0.15">
      <c r="A22" s="9">
        <f t="shared" si="0"/>
        <v>310000</v>
      </c>
      <c r="B22" s="11">
        <v>330000</v>
      </c>
      <c r="C22" s="5" t="s">
        <v>23</v>
      </c>
      <c r="D22" s="11">
        <v>320000</v>
      </c>
      <c r="E22" s="13"/>
      <c r="F22" s="9">
        <f t="shared" si="1"/>
        <v>310000</v>
      </c>
      <c r="G22" s="11">
        <v>330000</v>
      </c>
      <c r="H22" s="5" t="s">
        <v>23</v>
      </c>
      <c r="I22" s="11">
        <v>320000</v>
      </c>
    </row>
    <row r="23" spans="1:9" ht="14.25" customHeight="1" x14ac:dyDescent="0.15">
      <c r="A23" s="9">
        <f t="shared" si="0"/>
        <v>330000</v>
      </c>
      <c r="B23" s="11">
        <v>350000</v>
      </c>
      <c r="C23" s="5" t="s">
        <v>24</v>
      </c>
      <c r="D23" s="11">
        <v>340000</v>
      </c>
      <c r="E23" s="13"/>
      <c r="F23" s="9">
        <f t="shared" si="1"/>
        <v>330000</v>
      </c>
      <c r="G23" s="11">
        <v>350000</v>
      </c>
      <c r="H23" s="5" t="s">
        <v>24</v>
      </c>
      <c r="I23" s="11">
        <v>340000</v>
      </c>
    </row>
    <row r="24" spans="1:9" ht="14.25" customHeight="1" x14ac:dyDescent="0.15">
      <c r="A24" s="9">
        <f t="shared" si="0"/>
        <v>350000</v>
      </c>
      <c r="B24" s="11">
        <v>370000</v>
      </c>
      <c r="C24" s="5" t="s">
        <v>25</v>
      </c>
      <c r="D24" s="11">
        <v>360000</v>
      </c>
      <c r="E24" s="13"/>
      <c r="F24" s="9">
        <f t="shared" si="1"/>
        <v>350000</v>
      </c>
      <c r="G24" s="11">
        <v>370000</v>
      </c>
      <c r="H24" s="5" t="s">
        <v>25</v>
      </c>
      <c r="I24" s="11">
        <v>360000</v>
      </c>
    </row>
    <row r="25" spans="1:9" ht="14.25" customHeight="1" x14ac:dyDescent="0.15">
      <c r="A25" s="9">
        <f t="shared" si="0"/>
        <v>370000</v>
      </c>
      <c r="B25" s="11">
        <v>395000</v>
      </c>
      <c r="C25" s="5" t="s">
        <v>26</v>
      </c>
      <c r="D25" s="11">
        <v>380000</v>
      </c>
      <c r="E25" s="13"/>
      <c r="F25" s="9">
        <f t="shared" si="1"/>
        <v>370000</v>
      </c>
      <c r="G25" s="11">
        <v>395000</v>
      </c>
      <c r="H25" s="5" t="s">
        <v>26</v>
      </c>
      <c r="I25" s="11">
        <v>380000</v>
      </c>
    </row>
    <row r="26" spans="1:9" ht="14.25" customHeight="1" x14ac:dyDescent="0.15">
      <c r="A26" s="9">
        <f t="shared" si="0"/>
        <v>395000</v>
      </c>
      <c r="B26" s="11">
        <v>425000</v>
      </c>
      <c r="C26" s="5" t="s">
        <v>27</v>
      </c>
      <c r="D26" s="11">
        <v>410000</v>
      </c>
      <c r="E26" s="13"/>
      <c r="F26" s="9">
        <f t="shared" si="1"/>
        <v>395000</v>
      </c>
      <c r="G26" s="11">
        <v>425000</v>
      </c>
      <c r="H26" s="5" t="s">
        <v>27</v>
      </c>
      <c r="I26" s="11">
        <v>410000</v>
      </c>
    </row>
    <row r="27" spans="1:9" ht="14.25" customHeight="1" x14ac:dyDescent="0.15">
      <c r="A27" s="9">
        <f t="shared" si="0"/>
        <v>425000</v>
      </c>
      <c r="B27" s="11">
        <v>455000</v>
      </c>
      <c r="C27" s="5" t="s">
        <v>28</v>
      </c>
      <c r="D27" s="11">
        <v>440000</v>
      </c>
      <c r="E27" s="13"/>
      <c r="F27" s="9">
        <f t="shared" si="1"/>
        <v>425000</v>
      </c>
      <c r="G27" s="11">
        <v>455000</v>
      </c>
      <c r="H27" s="5" t="s">
        <v>28</v>
      </c>
      <c r="I27" s="11">
        <v>440000</v>
      </c>
    </row>
    <row r="28" spans="1:9" ht="14.25" customHeight="1" x14ac:dyDescent="0.15">
      <c r="A28" s="9">
        <f t="shared" si="0"/>
        <v>455000</v>
      </c>
      <c r="B28" s="11">
        <v>485000</v>
      </c>
      <c r="C28" s="5" t="s">
        <v>29</v>
      </c>
      <c r="D28" s="11">
        <v>470000</v>
      </c>
      <c r="E28" s="13"/>
      <c r="F28" s="9">
        <f t="shared" si="1"/>
        <v>455000</v>
      </c>
      <c r="G28" s="11">
        <v>485000</v>
      </c>
      <c r="H28" s="5" t="s">
        <v>29</v>
      </c>
      <c r="I28" s="11">
        <v>470000</v>
      </c>
    </row>
    <row r="29" spans="1:9" ht="14.25" customHeight="1" x14ac:dyDescent="0.15">
      <c r="A29" s="9">
        <f t="shared" si="0"/>
        <v>485000</v>
      </c>
      <c r="B29" s="11">
        <v>515000</v>
      </c>
      <c r="C29" s="5" t="s">
        <v>30</v>
      </c>
      <c r="D29" s="11">
        <v>500000</v>
      </c>
      <c r="E29" s="13"/>
      <c r="F29" s="9">
        <f t="shared" si="1"/>
        <v>485000</v>
      </c>
      <c r="G29" s="11">
        <v>515000</v>
      </c>
      <c r="H29" s="5" t="s">
        <v>30</v>
      </c>
      <c r="I29" s="11">
        <v>500000</v>
      </c>
    </row>
    <row r="30" spans="1:9" ht="14.25" customHeight="1" x14ac:dyDescent="0.15">
      <c r="A30" s="9">
        <f t="shared" si="0"/>
        <v>515000</v>
      </c>
      <c r="B30" s="11">
        <v>545000</v>
      </c>
      <c r="C30" s="5" t="s">
        <v>31</v>
      </c>
      <c r="D30" s="11">
        <v>530000</v>
      </c>
      <c r="E30" s="13"/>
      <c r="F30" s="9">
        <f t="shared" si="1"/>
        <v>515000</v>
      </c>
      <c r="G30" s="11">
        <v>545000</v>
      </c>
      <c r="H30" s="5" t="s">
        <v>31</v>
      </c>
      <c r="I30" s="11">
        <v>530000</v>
      </c>
    </row>
    <row r="31" spans="1:9" ht="14.25" customHeight="1" x14ac:dyDescent="0.15">
      <c r="A31" s="9">
        <f t="shared" si="0"/>
        <v>545000</v>
      </c>
      <c r="B31" s="11">
        <v>575000</v>
      </c>
      <c r="C31" s="5" t="s">
        <v>32</v>
      </c>
      <c r="D31" s="11">
        <v>560000</v>
      </c>
      <c r="E31" s="13"/>
      <c r="F31" s="9">
        <f t="shared" si="1"/>
        <v>545000</v>
      </c>
      <c r="G31" s="11">
        <v>575000</v>
      </c>
      <c r="H31" s="5" t="s">
        <v>32</v>
      </c>
      <c r="I31" s="11">
        <v>560000</v>
      </c>
    </row>
    <row r="32" spans="1:9" ht="14.25" customHeight="1" x14ac:dyDescent="0.15">
      <c r="A32" s="9">
        <f t="shared" si="0"/>
        <v>575000</v>
      </c>
      <c r="B32" s="11">
        <v>605000</v>
      </c>
      <c r="C32" s="5" t="s">
        <v>33</v>
      </c>
      <c r="D32" s="11">
        <v>590000</v>
      </c>
      <c r="E32" s="13"/>
      <c r="F32" s="9">
        <f t="shared" si="1"/>
        <v>575000</v>
      </c>
      <c r="G32" s="11">
        <v>605000</v>
      </c>
      <c r="H32" s="5" t="s">
        <v>33</v>
      </c>
      <c r="I32" s="11">
        <v>590000</v>
      </c>
    </row>
    <row r="33" spans="1:9" ht="14.25" customHeight="1" x14ac:dyDescent="0.15">
      <c r="A33" s="9">
        <f t="shared" si="0"/>
        <v>605000</v>
      </c>
      <c r="B33" s="11">
        <v>635000</v>
      </c>
      <c r="C33" s="5" t="s">
        <v>34</v>
      </c>
      <c r="D33" s="11">
        <v>620000</v>
      </c>
      <c r="E33" s="13"/>
      <c r="F33" s="9">
        <f t="shared" si="1"/>
        <v>605000</v>
      </c>
      <c r="G33" s="11"/>
      <c r="H33" s="5" t="s">
        <v>34</v>
      </c>
      <c r="I33" s="11">
        <v>620000</v>
      </c>
    </row>
    <row r="34" spans="1:9" ht="14.25" customHeight="1" x14ac:dyDescent="0.15">
      <c r="A34" s="9">
        <f t="shared" si="0"/>
        <v>635000</v>
      </c>
      <c r="B34" s="11">
        <v>665000</v>
      </c>
      <c r="C34" s="5" t="s">
        <v>35</v>
      </c>
      <c r="D34" s="11">
        <v>650000</v>
      </c>
      <c r="E34" s="13"/>
    </row>
    <row r="35" spans="1:9" ht="14.25" customHeight="1" x14ac:dyDescent="0.15">
      <c r="A35" s="9">
        <f t="shared" si="0"/>
        <v>665000</v>
      </c>
      <c r="B35" s="11">
        <v>695000</v>
      </c>
      <c r="C35" s="5" t="s">
        <v>36</v>
      </c>
      <c r="D35" s="11">
        <v>680000</v>
      </c>
      <c r="E35" s="13"/>
    </row>
    <row r="36" spans="1:9" ht="14.25" customHeight="1" x14ac:dyDescent="0.15">
      <c r="A36" s="9">
        <f t="shared" si="0"/>
        <v>695000</v>
      </c>
      <c r="B36" s="11">
        <v>730000</v>
      </c>
      <c r="C36" s="5" t="s">
        <v>37</v>
      </c>
      <c r="D36" s="11">
        <v>710000</v>
      </c>
      <c r="E36" s="13"/>
    </row>
    <row r="37" spans="1:9" ht="14.25" customHeight="1" x14ac:dyDescent="0.15">
      <c r="A37" s="9">
        <f t="shared" si="0"/>
        <v>730000</v>
      </c>
      <c r="B37" s="11">
        <v>770000</v>
      </c>
      <c r="C37" s="5" t="s">
        <v>38</v>
      </c>
      <c r="D37" s="11">
        <v>750000</v>
      </c>
      <c r="E37" s="13"/>
    </row>
    <row r="38" spans="1:9" ht="14.25" customHeight="1" x14ac:dyDescent="0.15">
      <c r="A38" s="9">
        <f t="shared" si="0"/>
        <v>770000</v>
      </c>
      <c r="B38" s="11">
        <v>810000</v>
      </c>
      <c r="C38" s="5" t="s">
        <v>39</v>
      </c>
      <c r="D38" s="11">
        <v>790000</v>
      </c>
      <c r="E38" s="13"/>
    </row>
    <row r="39" spans="1:9" ht="14.25" customHeight="1" x14ac:dyDescent="0.15">
      <c r="A39" s="9">
        <f t="shared" si="0"/>
        <v>810000</v>
      </c>
      <c r="B39" s="11">
        <v>855000</v>
      </c>
      <c r="C39" s="5" t="s">
        <v>40</v>
      </c>
      <c r="D39" s="11">
        <v>830000</v>
      </c>
      <c r="E39" s="13"/>
    </row>
    <row r="40" spans="1:9" ht="14.25" customHeight="1" x14ac:dyDescent="0.15">
      <c r="A40" s="9">
        <f t="shared" si="0"/>
        <v>855000</v>
      </c>
      <c r="B40" s="11">
        <v>905000</v>
      </c>
      <c r="C40" s="5" t="s">
        <v>41</v>
      </c>
      <c r="D40" s="11">
        <v>880000</v>
      </c>
      <c r="E40" s="13"/>
    </row>
    <row r="41" spans="1:9" ht="14.25" customHeight="1" x14ac:dyDescent="0.15">
      <c r="A41" s="9">
        <f t="shared" si="0"/>
        <v>905000</v>
      </c>
      <c r="B41" s="11">
        <v>955000</v>
      </c>
      <c r="C41" s="5" t="s">
        <v>42</v>
      </c>
      <c r="D41" s="11">
        <v>930000</v>
      </c>
      <c r="E41" s="13"/>
    </row>
    <row r="42" spans="1:9" ht="14.25" customHeight="1" x14ac:dyDescent="0.15">
      <c r="A42" s="9">
        <f t="shared" si="0"/>
        <v>955000</v>
      </c>
      <c r="B42" s="11">
        <v>1005000</v>
      </c>
      <c r="C42" s="5" t="s">
        <v>43</v>
      </c>
      <c r="D42" s="11">
        <v>980000</v>
      </c>
      <c r="E42" s="13"/>
    </row>
    <row r="43" spans="1:9" ht="14.25" customHeight="1" x14ac:dyDescent="0.15">
      <c r="A43" s="9">
        <f t="shared" si="0"/>
        <v>1005000</v>
      </c>
      <c r="B43" s="11">
        <v>1055000</v>
      </c>
      <c r="C43" s="5" t="s">
        <v>44</v>
      </c>
      <c r="D43" s="11">
        <v>1030000</v>
      </c>
      <c r="E43" s="13"/>
    </row>
    <row r="44" spans="1:9" ht="14.25" customHeight="1" x14ac:dyDescent="0.15">
      <c r="A44" s="9">
        <f t="shared" si="0"/>
        <v>1055000</v>
      </c>
      <c r="B44" s="11">
        <v>1115000</v>
      </c>
      <c r="C44" s="5" t="s">
        <v>45</v>
      </c>
      <c r="D44" s="11">
        <v>1090000</v>
      </c>
      <c r="E44" s="13"/>
    </row>
    <row r="45" spans="1:9" ht="14.25" customHeight="1" x14ac:dyDescent="0.15">
      <c r="A45" s="9">
        <f t="shared" si="0"/>
        <v>1115000</v>
      </c>
      <c r="B45" s="11">
        <v>1175000</v>
      </c>
      <c r="C45" s="5" t="s">
        <v>46</v>
      </c>
      <c r="D45" s="11">
        <v>1150000</v>
      </c>
      <c r="E45" s="13"/>
    </row>
    <row r="46" spans="1:9" ht="14.25" customHeight="1" x14ac:dyDescent="0.15">
      <c r="A46" s="9">
        <f t="shared" si="0"/>
        <v>1175000</v>
      </c>
      <c r="B46" s="11"/>
      <c r="C46" s="5" t="s">
        <v>47</v>
      </c>
      <c r="D46" s="11">
        <v>1210000</v>
      </c>
      <c r="E46" s="13"/>
    </row>
    <row r="48" spans="1:9" ht="14.25" customHeight="1" x14ac:dyDescent="0.15">
      <c r="A48" s="1"/>
      <c r="B48" s="1"/>
      <c r="C48" s="1"/>
      <c r="D48" s="1"/>
      <c r="E48" s="1"/>
    </row>
    <row r="49" s="1" customFormat="1" ht="14.25" customHeight="1" x14ac:dyDescent="0.15"/>
    <row r="50" s="1" customFormat="1" ht="14.25" customHeight="1" x14ac:dyDescent="0.15"/>
    <row r="51" s="1" customFormat="1" ht="14.25" customHeight="1" x14ac:dyDescent="0.15"/>
    <row r="52" s="1" customFormat="1" ht="14.25" customHeight="1" x14ac:dyDescent="0.15"/>
    <row r="53" s="1" customFormat="1" ht="14.25" customHeight="1" x14ac:dyDescent="0.15"/>
    <row r="54" s="1" customFormat="1" ht="14.25" customHeight="1" x14ac:dyDescent="0.15"/>
    <row r="55" s="1" customFormat="1" ht="14.25" customHeight="1" x14ac:dyDescent="0.15"/>
    <row r="56" s="1" customFormat="1" ht="14.25" customHeight="1" x14ac:dyDescent="0.15"/>
    <row r="57" s="1" customFormat="1" ht="14.25" customHeight="1" x14ac:dyDescent="0.15"/>
    <row r="58" s="1" customFormat="1" ht="14.25" customHeight="1" x14ac:dyDescent="0.15"/>
    <row r="59" s="1" customFormat="1" ht="14.25" customHeight="1" x14ac:dyDescent="0.15"/>
    <row r="60" s="1" customFormat="1" ht="14.25" customHeight="1" x14ac:dyDescent="0.15"/>
    <row r="61" s="1" customFormat="1" ht="14.25" customHeight="1" x14ac:dyDescent="0.15"/>
  </sheetData>
  <sheetProtection sheet="1" objects="1" scenarios="1"/>
  <mergeCells count="3">
    <mergeCell ref="A1:D1"/>
    <mergeCell ref="A3:B3"/>
    <mergeCell ref="F3:G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51"/>
  <sheetViews>
    <sheetView showGridLines="0" view="pageBreakPreview" topLeftCell="A22" zoomScaleNormal="100" zoomScaleSheetLayoutView="100" workbookViewId="0">
      <selection sqref="A1:IV65536"/>
    </sheetView>
  </sheetViews>
  <sheetFormatPr defaultRowHeight="14.25" x14ac:dyDescent="0.15"/>
  <cols>
    <col min="1" max="80" width="1.625" style="14" customWidth="1"/>
    <col min="81" max="16384" width="9" style="14"/>
  </cols>
  <sheetData>
    <row r="1" spans="1:56" ht="20.100000000000001" customHeight="1" x14ac:dyDescent="0.15">
      <c r="A1" s="326" t="s">
        <v>69</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row>
    <row r="2" spans="1:56" ht="20.100000000000001" customHeight="1" x14ac:dyDescent="0.15">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row>
    <row r="3" spans="1:56" s="15" customFormat="1" ht="39.950000000000003" customHeight="1" x14ac:dyDescent="0.15">
      <c r="A3" s="324" t="s">
        <v>68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row>
    <row r="4" spans="1:56" s="15" customFormat="1" ht="39.950000000000003" customHeight="1" x14ac:dyDescent="0.15">
      <c r="A4" s="324" t="s">
        <v>67</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24"/>
    </row>
    <row r="5" spans="1:56" s="15" customFormat="1" ht="39.950000000000003" customHeight="1" x14ac:dyDescent="0.15">
      <c r="A5" s="324" t="s">
        <v>66</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row>
    <row r="6" spans="1:56" s="15" customFormat="1" ht="39.950000000000003" customHeight="1" x14ac:dyDescent="0.15">
      <c r="A6" s="324" t="s">
        <v>65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row>
    <row r="7" spans="1:56" s="15" customForma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s="15" customFormat="1"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row>
    <row r="9" spans="1:56" s="15" customFormat="1" ht="24.95" customHeight="1" x14ac:dyDescent="0.15">
      <c r="A9" s="19" t="s">
        <v>64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s="15" customFormat="1" ht="24.95" customHeight="1" x14ac:dyDescent="0.15">
      <c r="A10" s="324" t="s">
        <v>63</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row>
    <row r="11" spans="1:56" s="15" customFormat="1" ht="24.95" customHeight="1" x14ac:dyDescent="0.15">
      <c r="A11" s="324" t="s">
        <v>62</v>
      </c>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row>
    <row r="12" spans="1:56" s="15" customFormat="1" ht="24.95" customHeight="1" x14ac:dyDescent="0.15">
      <c r="A12" s="324" t="s">
        <v>61</v>
      </c>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row>
    <row r="13" spans="1:56" s="15" customFormat="1" ht="35.1" customHeight="1" x14ac:dyDescent="0.15">
      <c r="A13" s="324" t="s">
        <v>60</v>
      </c>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row>
    <row r="14" spans="1:56" s="15" customFormat="1" ht="24.95" customHeight="1" x14ac:dyDescent="0.15">
      <c r="A14" s="15" t="s">
        <v>59</v>
      </c>
    </row>
    <row r="15" spans="1:56" s="15" customFormat="1" ht="20.100000000000001" customHeight="1" x14ac:dyDescent="0.15">
      <c r="A15" s="324" t="s">
        <v>58</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row>
    <row r="16" spans="1:56" s="15" customFormat="1" ht="35.1" customHeight="1" x14ac:dyDescent="0.15">
      <c r="A16" s="324" t="s">
        <v>57</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row>
    <row r="17" spans="1:56" s="15" customFormat="1" ht="24.95" customHeight="1" x14ac:dyDescent="0.15">
      <c r="A17" s="15" t="s">
        <v>56</v>
      </c>
    </row>
    <row r="18" spans="1:56" s="15" customFormat="1" ht="35.1" customHeight="1" x14ac:dyDescent="0.15">
      <c r="A18" s="324" t="s">
        <v>55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row>
    <row r="19" spans="1:56" s="15" customFormat="1" ht="15" customHeight="1" x14ac:dyDescent="0.15"/>
    <row r="20" spans="1:56" ht="24.95" customHeight="1" x14ac:dyDescent="0.15">
      <c r="A20" s="19" t="s">
        <v>54</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24.95" customHeight="1" x14ac:dyDescent="0.15">
      <c r="A21" s="15" t="s">
        <v>53</v>
      </c>
    </row>
    <row r="22" spans="1:56" s="16" customFormat="1" ht="1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s="15" customFormat="1" ht="24.95" customHeight="1" x14ac:dyDescent="0.2">
      <c r="A23" s="17" t="s">
        <v>52</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s="15" customFormat="1" ht="39.950000000000003" customHeight="1" x14ac:dyDescent="0.15">
      <c r="A24" s="324" t="s">
        <v>51</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row>
    <row r="25" spans="1:56" s="15" customFormat="1" ht="65.099999999999994" customHeight="1" x14ac:dyDescent="0.15">
      <c r="A25" s="324" t="s">
        <v>50</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row>
    <row r="26" spans="1:56" ht="39.950000000000003" customHeight="1" x14ac:dyDescent="0.15">
      <c r="A26" s="324" t="s">
        <v>49</v>
      </c>
      <c r="B26" s="324"/>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row>
    <row r="27" spans="1:56" ht="65.099999999999994" customHeight="1" x14ac:dyDescent="0.15">
      <c r="A27" s="325" t="s">
        <v>48</v>
      </c>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row>
    <row r="70" spans="1:56" s="15" customFormat="1"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s="15" customFormat="1" ht="15" customHeight="1" x14ac:dyDescent="0.15"/>
    <row r="72" spans="1:56" s="15" customFormat="1" ht="15" customHeight="1" x14ac:dyDescent="0.15"/>
    <row r="73" spans="1:56" s="15" customFormat="1" ht="15" customHeight="1" x14ac:dyDescent="0.15"/>
    <row r="74" spans="1:56" s="15" customFormat="1" ht="15" customHeight="1" x14ac:dyDescent="0.15"/>
    <row r="75" spans="1:56" s="15" customFormat="1" ht="15" customHeight="1" x14ac:dyDescent="0.15"/>
    <row r="76" spans="1:56" s="15" customFormat="1" ht="15" customHeight="1" x14ac:dyDescent="0.15"/>
    <row r="77" spans="1:56" s="15" customFormat="1" ht="15" customHeight="1" x14ac:dyDescent="0.15"/>
    <row r="78" spans="1:56" s="15" customFormat="1" ht="15" customHeight="1" x14ac:dyDescent="0.15"/>
    <row r="79" spans="1:56" s="15" customFormat="1" ht="15" customHeight="1" x14ac:dyDescent="0.15"/>
    <row r="80" spans="1:56" s="15" customFormat="1" ht="15" customHeight="1" x14ac:dyDescent="0.15"/>
    <row r="81" s="15" customFormat="1" ht="15" customHeight="1" x14ac:dyDescent="0.15"/>
    <row r="82" s="15" customFormat="1" ht="15" customHeight="1" x14ac:dyDescent="0.15"/>
    <row r="83" s="15" customFormat="1" ht="15" customHeight="1" x14ac:dyDescent="0.15"/>
    <row r="84" s="15" customFormat="1" ht="15" customHeight="1" x14ac:dyDescent="0.15"/>
    <row r="85" s="15" customFormat="1" ht="15" customHeight="1" x14ac:dyDescent="0.15"/>
    <row r="86" s="15" customFormat="1" ht="15" customHeight="1" x14ac:dyDescent="0.15"/>
    <row r="87" s="15" customFormat="1" ht="15" customHeight="1" x14ac:dyDescent="0.15"/>
    <row r="88" s="15" customFormat="1" ht="15" customHeight="1" x14ac:dyDescent="0.15"/>
    <row r="89" s="15" customFormat="1" ht="15" customHeight="1" x14ac:dyDescent="0.15"/>
    <row r="90" s="15" customFormat="1" ht="15" customHeight="1" x14ac:dyDescent="0.15"/>
    <row r="91" s="15" customFormat="1" ht="15" customHeight="1" x14ac:dyDescent="0.15"/>
    <row r="92" s="15" customFormat="1" ht="15" customHeight="1" x14ac:dyDescent="0.15"/>
    <row r="93" s="15" customFormat="1" ht="15" customHeight="1" x14ac:dyDescent="0.15"/>
    <row r="94" s="15" customFormat="1" ht="15" customHeight="1" x14ac:dyDescent="0.15"/>
    <row r="95" s="15" customFormat="1" ht="15" customHeight="1" x14ac:dyDescent="0.15"/>
    <row r="96" s="15" customFormat="1" ht="15" customHeight="1" x14ac:dyDescent="0.15"/>
    <row r="97" s="15" customFormat="1" ht="15" customHeight="1" x14ac:dyDescent="0.15"/>
    <row r="98" s="15" customFormat="1" ht="15" customHeight="1" x14ac:dyDescent="0.15"/>
    <row r="99" s="15" customFormat="1" ht="15" customHeight="1" x14ac:dyDescent="0.15"/>
    <row r="100" s="15" customFormat="1" ht="15" customHeight="1" x14ac:dyDescent="0.15"/>
    <row r="101" s="15" customFormat="1" ht="15" customHeight="1" x14ac:dyDescent="0.15"/>
    <row r="102" s="15" customFormat="1" ht="15" customHeight="1" x14ac:dyDescent="0.15"/>
    <row r="103" s="15" customFormat="1" ht="15" customHeight="1" x14ac:dyDescent="0.15"/>
    <row r="104" s="15" customFormat="1" ht="15" customHeight="1" x14ac:dyDescent="0.15"/>
    <row r="105" s="15" customFormat="1" ht="15" customHeight="1" x14ac:dyDescent="0.15"/>
    <row r="106" s="15" customFormat="1" ht="15" customHeight="1" x14ac:dyDescent="0.15"/>
    <row r="107" s="15" customFormat="1" ht="15" customHeight="1" x14ac:dyDescent="0.15"/>
    <row r="108" s="15" customFormat="1" ht="15" customHeight="1" x14ac:dyDescent="0.15"/>
    <row r="109" s="15" customFormat="1" ht="15" customHeight="1" x14ac:dyDescent="0.15"/>
    <row r="110" s="15" customFormat="1" ht="15" customHeight="1" x14ac:dyDescent="0.15"/>
    <row r="111" s="15" customFormat="1" ht="15" customHeight="1" x14ac:dyDescent="0.15"/>
    <row r="112" s="15" customFormat="1" ht="15" customHeight="1" x14ac:dyDescent="0.15"/>
    <row r="113" s="15" customFormat="1" ht="15" customHeight="1" x14ac:dyDescent="0.15"/>
    <row r="114" s="15" customFormat="1" ht="15" customHeight="1" x14ac:dyDescent="0.15"/>
    <row r="115" s="15" customFormat="1" ht="15" customHeight="1" x14ac:dyDescent="0.15"/>
    <row r="116" s="15" customFormat="1" ht="15" customHeight="1" x14ac:dyDescent="0.15"/>
    <row r="117" s="15" customFormat="1" ht="15" customHeight="1" x14ac:dyDescent="0.15"/>
    <row r="118" s="15" customFormat="1" ht="15" customHeight="1" x14ac:dyDescent="0.15"/>
    <row r="119" s="15" customFormat="1" ht="15" customHeight="1" x14ac:dyDescent="0.15"/>
    <row r="120" s="15" customFormat="1" ht="15" customHeight="1" x14ac:dyDescent="0.15"/>
    <row r="121" s="15" customFormat="1" ht="15" customHeight="1" x14ac:dyDescent="0.15"/>
    <row r="122" s="15" customFormat="1" ht="15" customHeight="1" x14ac:dyDescent="0.15"/>
    <row r="123" s="15" customFormat="1" ht="15" customHeight="1" x14ac:dyDescent="0.15"/>
    <row r="124" s="15" customFormat="1" ht="15" customHeight="1" x14ac:dyDescent="0.15"/>
    <row r="125" s="15" customFormat="1" ht="15" customHeight="1" x14ac:dyDescent="0.15"/>
    <row r="126" s="15" customFormat="1" ht="15" customHeight="1" x14ac:dyDescent="0.15"/>
    <row r="127" s="15" customFormat="1" ht="15" customHeight="1" x14ac:dyDescent="0.15"/>
    <row r="128" s="15" customFormat="1" ht="15" customHeight="1" x14ac:dyDescent="0.15"/>
    <row r="129" s="15" customFormat="1" x14ac:dyDescent="0.15"/>
    <row r="130" s="15" customFormat="1" x14ac:dyDescent="0.15"/>
    <row r="131" s="15" customFormat="1" x14ac:dyDescent="0.15"/>
    <row r="132" s="15" customFormat="1" x14ac:dyDescent="0.15"/>
    <row r="133" s="15" customFormat="1" x14ac:dyDescent="0.15"/>
    <row r="134" s="15" customFormat="1" x14ac:dyDescent="0.15"/>
    <row r="135" s="15" customFormat="1" x14ac:dyDescent="0.15"/>
    <row r="136" s="15" customFormat="1" x14ac:dyDescent="0.15"/>
    <row r="137" s="15" customFormat="1" x14ac:dyDescent="0.15"/>
    <row r="138" s="15" customFormat="1" x14ac:dyDescent="0.15"/>
    <row r="139" s="15" customFormat="1" x14ac:dyDescent="0.15"/>
    <row r="140" s="15" customFormat="1" x14ac:dyDescent="0.15"/>
    <row r="141" s="15" customFormat="1" x14ac:dyDescent="0.15"/>
    <row r="142" s="15" customFormat="1" x14ac:dyDescent="0.15"/>
    <row r="143" s="15" customFormat="1" x14ac:dyDescent="0.15"/>
    <row r="144" s="15" customFormat="1" x14ac:dyDescent="0.15"/>
    <row r="145" s="15" customFormat="1" x14ac:dyDescent="0.15"/>
    <row r="146" s="15" customFormat="1" x14ac:dyDescent="0.15"/>
    <row r="147" s="15" customFormat="1" x14ac:dyDescent="0.15"/>
    <row r="148" s="15" customFormat="1" x14ac:dyDescent="0.15"/>
    <row r="149" s="15" customFormat="1" x14ac:dyDescent="0.15"/>
    <row r="150" s="15" customFormat="1" x14ac:dyDescent="0.15"/>
    <row r="151" s="15" customFormat="1" x14ac:dyDescent="0.15"/>
    <row r="152" s="15" customFormat="1" x14ac:dyDescent="0.15"/>
    <row r="153" s="15" customFormat="1" x14ac:dyDescent="0.15"/>
    <row r="154" s="15" customFormat="1" x14ac:dyDescent="0.15"/>
    <row r="155" s="15" customFormat="1" x14ac:dyDescent="0.15"/>
    <row r="156" s="15" customFormat="1" x14ac:dyDescent="0.15"/>
    <row r="157" s="15" customFormat="1" x14ac:dyDescent="0.15"/>
    <row r="158" s="15" customFormat="1" x14ac:dyDescent="0.15"/>
    <row r="159" s="15" customFormat="1" x14ac:dyDescent="0.15"/>
    <row r="160" s="15" customFormat="1" x14ac:dyDescent="0.15"/>
    <row r="161" s="15" customFormat="1" x14ac:dyDescent="0.15"/>
    <row r="162" s="15" customFormat="1" x14ac:dyDescent="0.15"/>
    <row r="163" s="15" customFormat="1" x14ac:dyDescent="0.15"/>
    <row r="164" s="15" customFormat="1" x14ac:dyDescent="0.15"/>
    <row r="165" s="15" customFormat="1" x14ac:dyDescent="0.15"/>
    <row r="166" s="15" customFormat="1" x14ac:dyDescent="0.15"/>
    <row r="167" s="15" customFormat="1" x14ac:dyDescent="0.15"/>
    <row r="168" s="15" customFormat="1" x14ac:dyDescent="0.15"/>
    <row r="169" s="15" customFormat="1" x14ac:dyDescent="0.15"/>
    <row r="170" s="15" customFormat="1" x14ac:dyDescent="0.15"/>
    <row r="171" s="15" customFormat="1" x14ac:dyDescent="0.15"/>
    <row r="172" s="15" customFormat="1" x14ac:dyDescent="0.15"/>
    <row r="173" s="15" customFormat="1" x14ac:dyDescent="0.15"/>
    <row r="174" s="15" customFormat="1" x14ac:dyDescent="0.15"/>
    <row r="175" s="15" customFormat="1" x14ac:dyDescent="0.15"/>
    <row r="176" s="15" customFormat="1" x14ac:dyDescent="0.15"/>
    <row r="177" s="15" customFormat="1" x14ac:dyDescent="0.15"/>
    <row r="178" s="15" customFormat="1" x14ac:dyDescent="0.15"/>
    <row r="179" s="15" customFormat="1" x14ac:dyDescent="0.15"/>
    <row r="180" s="15" customFormat="1" x14ac:dyDescent="0.15"/>
    <row r="181" s="15" customFormat="1" x14ac:dyDescent="0.15"/>
    <row r="182" s="15" customFormat="1" x14ac:dyDescent="0.15"/>
    <row r="183" s="15" customFormat="1" x14ac:dyDescent="0.15"/>
    <row r="184" s="15" customFormat="1" x14ac:dyDescent="0.15"/>
    <row r="185" s="15" customFormat="1" x14ac:dyDescent="0.15"/>
    <row r="186" s="15" customFormat="1" x14ac:dyDescent="0.15"/>
    <row r="187" s="15" customFormat="1" x14ac:dyDescent="0.15"/>
    <row r="188" s="15" customFormat="1" x14ac:dyDescent="0.15"/>
    <row r="189" s="15" customFormat="1" x14ac:dyDescent="0.15"/>
    <row r="190" s="15" customFormat="1" x14ac:dyDescent="0.15"/>
    <row r="191" s="15" customFormat="1" x14ac:dyDescent="0.15"/>
    <row r="192" s="15" customFormat="1" x14ac:dyDescent="0.15"/>
    <row r="193" s="15" customFormat="1" x14ac:dyDescent="0.15"/>
    <row r="194" s="15" customFormat="1" x14ac:dyDescent="0.15"/>
    <row r="195" s="15" customFormat="1" x14ac:dyDescent="0.15"/>
    <row r="196" s="15" customFormat="1" x14ac:dyDescent="0.15"/>
    <row r="197" s="15" customFormat="1" x14ac:dyDescent="0.15"/>
    <row r="198" s="15" customFormat="1" x14ac:dyDescent="0.15"/>
    <row r="199" s="15" customFormat="1" x14ac:dyDescent="0.15"/>
    <row r="200" s="15" customFormat="1" x14ac:dyDescent="0.15"/>
    <row r="201" s="15" customFormat="1" x14ac:dyDescent="0.15"/>
    <row r="202" s="15" customFormat="1" x14ac:dyDescent="0.15"/>
    <row r="203" s="15" customFormat="1" x14ac:dyDescent="0.15"/>
    <row r="204" s="15" customFormat="1" x14ac:dyDescent="0.15"/>
    <row r="205" s="15" customFormat="1" x14ac:dyDescent="0.15"/>
    <row r="206" s="15" customFormat="1" x14ac:dyDescent="0.15"/>
    <row r="207" s="15" customFormat="1" x14ac:dyDescent="0.15"/>
    <row r="208" s="15" customFormat="1" x14ac:dyDescent="0.15"/>
    <row r="209" s="15" customFormat="1" x14ac:dyDescent="0.15"/>
    <row r="210" s="15" customFormat="1" x14ac:dyDescent="0.15"/>
    <row r="211" s="15" customFormat="1" x14ac:dyDescent="0.15"/>
    <row r="212" s="15" customFormat="1" x14ac:dyDescent="0.15"/>
    <row r="213" s="15" customFormat="1" x14ac:dyDescent="0.15"/>
    <row r="214" s="15" customFormat="1" x14ac:dyDescent="0.15"/>
    <row r="215" s="15" customFormat="1" x14ac:dyDescent="0.15"/>
    <row r="216" s="15" customFormat="1" x14ac:dyDescent="0.15"/>
    <row r="217" s="15" customFormat="1" x14ac:dyDescent="0.15"/>
    <row r="218" s="15" customFormat="1" x14ac:dyDescent="0.15"/>
    <row r="219" s="15" customFormat="1" x14ac:dyDescent="0.15"/>
    <row r="220" s="15" customFormat="1" x14ac:dyDescent="0.15"/>
    <row r="221" s="15" customFormat="1" x14ac:dyDescent="0.15"/>
    <row r="222" s="15" customFormat="1" x14ac:dyDescent="0.15"/>
    <row r="223" s="15" customFormat="1" x14ac:dyDescent="0.15"/>
    <row r="224" s="15" customFormat="1" x14ac:dyDescent="0.15"/>
    <row r="225" s="15" customFormat="1" x14ac:dyDescent="0.15"/>
    <row r="226" s="15" customFormat="1" x14ac:dyDescent="0.15"/>
    <row r="227" s="15" customFormat="1" x14ac:dyDescent="0.15"/>
    <row r="228" s="15" customFormat="1" x14ac:dyDescent="0.15"/>
    <row r="229" s="15" customFormat="1" x14ac:dyDescent="0.15"/>
    <row r="230" s="15" customFormat="1" x14ac:dyDescent="0.15"/>
    <row r="231" s="15" customFormat="1" x14ac:dyDescent="0.15"/>
    <row r="232" s="15" customFormat="1" x14ac:dyDescent="0.15"/>
    <row r="233" s="15" customFormat="1" x14ac:dyDescent="0.15"/>
    <row r="234" s="15" customFormat="1" x14ac:dyDescent="0.15"/>
    <row r="235" s="15" customFormat="1" x14ac:dyDescent="0.15"/>
    <row r="236" s="15" customFormat="1" x14ac:dyDescent="0.15"/>
    <row r="237" s="15" customFormat="1" x14ac:dyDescent="0.15"/>
    <row r="238" s="15" customFormat="1" x14ac:dyDescent="0.15"/>
    <row r="239" s="15" customFormat="1" x14ac:dyDescent="0.15"/>
    <row r="240" s="15" customFormat="1" x14ac:dyDescent="0.15"/>
    <row r="241" spans="1:56" s="15" customFormat="1" x14ac:dyDescent="0.15"/>
    <row r="242" spans="1:56" s="15" customFormat="1" x14ac:dyDescent="0.15"/>
    <row r="243" spans="1:56" s="15" customFormat="1" x14ac:dyDescent="0.15"/>
    <row r="244" spans="1:56" s="15" customFormat="1" x14ac:dyDescent="0.15"/>
    <row r="245" spans="1:56" s="15" customFormat="1" x14ac:dyDescent="0.15"/>
    <row r="246" spans="1:56" s="15" customFormat="1" x14ac:dyDescent="0.15"/>
    <row r="247" spans="1:56" s="15" customFormat="1" x14ac:dyDescent="0.15"/>
    <row r="248" spans="1:56" s="15" customFormat="1" x14ac:dyDescent="0.15"/>
    <row r="249" spans="1:56" s="15" customFormat="1" x14ac:dyDescent="0.15"/>
    <row r="250" spans="1:56"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row>
    <row r="251" spans="1:56"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row>
  </sheetData>
  <sheetProtection sheet="1" objects="1" scenarios="1" selectLockedCells="1"/>
  <mergeCells count="16">
    <mergeCell ref="A1:BD2"/>
    <mergeCell ref="A3:BD3"/>
    <mergeCell ref="A25:BD25"/>
    <mergeCell ref="A6:BD6"/>
    <mergeCell ref="A4:BD4"/>
    <mergeCell ref="A5:BD5"/>
    <mergeCell ref="A10:BD10"/>
    <mergeCell ref="A11:BD11"/>
    <mergeCell ref="A12:BD12"/>
    <mergeCell ref="A13:BD13"/>
    <mergeCell ref="A24:BD24"/>
    <mergeCell ref="A26:BD26"/>
    <mergeCell ref="A15:BD15"/>
    <mergeCell ref="A16:BD16"/>
    <mergeCell ref="A18:BD18"/>
    <mergeCell ref="A27:BD27"/>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RowHeight="13.5" x14ac:dyDescent="0.15"/>
  <cols>
    <col min="1" max="184" width="1.625" style="20" customWidth="1"/>
    <col min="185" max="16384" width="9" style="20"/>
  </cols>
  <sheetData>
    <row r="1" spans="1:138" ht="39.950000000000003" customHeight="1" x14ac:dyDescent="0.2">
      <c r="A1" s="60" t="s">
        <v>102</v>
      </c>
      <c r="B1" s="59"/>
      <c r="C1" s="58"/>
      <c r="D1" s="58"/>
      <c r="E1" s="58"/>
      <c r="F1" s="58"/>
      <c r="G1" s="58"/>
      <c r="H1" s="58"/>
      <c r="I1" s="58"/>
      <c r="J1" s="58"/>
      <c r="K1" s="58"/>
      <c r="L1" s="340" t="s">
        <v>101</v>
      </c>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57"/>
      <c r="AQ1" s="57"/>
      <c r="AR1" s="57"/>
      <c r="AS1" s="57"/>
      <c r="AT1" s="57"/>
      <c r="AU1" s="57"/>
      <c r="AV1" s="57"/>
      <c r="AW1" s="57"/>
      <c r="AX1" s="57"/>
      <c r="AY1" s="57"/>
      <c r="AZ1" s="57"/>
      <c r="BA1" s="57"/>
      <c r="BB1" s="57"/>
      <c r="BC1" s="57"/>
      <c r="BD1" s="57"/>
      <c r="BE1" s="57"/>
      <c r="BF1" s="57"/>
      <c r="BG1" s="57"/>
      <c r="BH1" s="56"/>
      <c r="BI1" s="56"/>
      <c r="CS1" s="55"/>
      <c r="CT1" s="55"/>
      <c r="CU1" s="55"/>
      <c r="CV1" s="55"/>
      <c r="CW1" s="55"/>
      <c r="CX1" s="55"/>
      <c r="CY1" s="55"/>
      <c r="CZ1" s="55"/>
      <c r="DA1" s="55"/>
      <c r="DB1" s="55"/>
      <c r="DC1" s="55"/>
      <c r="DD1" s="55"/>
      <c r="DE1" s="55"/>
      <c r="DF1" s="55"/>
      <c r="DG1" s="55"/>
      <c r="DH1" s="55"/>
      <c r="DI1" s="55"/>
      <c r="DJ1" s="55"/>
      <c r="DK1" s="55"/>
      <c r="DL1" s="55"/>
      <c r="DM1" s="55"/>
    </row>
    <row r="2" spans="1:138" s="21" customFormat="1" ht="15" customHeight="1" x14ac:dyDescent="0.15">
      <c r="A2" s="36"/>
      <c r="B2" s="3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24"/>
      <c r="BI2" s="24"/>
      <c r="BJ2" s="24"/>
      <c r="BK2" s="24"/>
      <c r="BL2" s="24"/>
      <c r="BM2" s="24"/>
      <c r="BN2" s="24"/>
      <c r="BO2" s="24"/>
      <c r="BP2" s="24"/>
      <c r="BQ2" s="24"/>
      <c r="BR2" s="24"/>
      <c r="BS2" s="24"/>
      <c r="BT2" s="24"/>
      <c r="BU2" s="24"/>
      <c r="BV2" s="24"/>
      <c r="BW2" s="24"/>
      <c r="BX2" s="24"/>
      <c r="BY2" s="24"/>
      <c r="BZ2" s="24"/>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row>
    <row r="3" spans="1:138" s="52" customFormat="1" ht="24.95" customHeight="1" x14ac:dyDescent="0.15">
      <c r="A3" s="40"/>
      <c r="B3" s="40" t="s">
        <v>100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40"/>
      <c r="BG3" s="40"/>
    </row>
    <row r="4" spans="1:138" s="21" customFormat="1" ht="35.1" customHeight="1" x14ac:dyDescent="0.15">
      <c r="A4" s="36"/>
      <c r="B4" s="36"/>
      <c r="C4" s="327" t="s">
        <v>99</v>
      </c>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44"/>
      <c r="BI4" s="24"/>
      <c r="BJ4" s="24"/>
      <c r="BK4" s="24"/>
      <c r="BL4" s="24"/>
      <c r="BM4" s="24"/>
      <c r="BN4" s="24"/>
      <c r="BO4" s="24"/>
      <c r="BP4" s="24"/>
      <c r="BQ4" s="24"/>
      <c r="BR4" s="24"/>
      <c r="BS4" s="24"/>
      <c r="BT4" s="24"/>
      <c r="BU4" s="24"/>
      <c r="BV4" s="24"/>
      <c r="BW4" s="24"/>
      <c r="BX4" s="24"/>
      <c r="BY4" s="24"/>
      <c r="BZ4" s="24"/>
      <c r="CA4" s="24"/>
      <c r="CB4" s="24"/>
      <c r="CC4" s="24"/>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row>
    <row r="5" spans="1:138" s="52" customFormat="1" ht="24.95" customHeight="1" x14ac:dyDescent="0.15">
      <c r="A5" s="40"/>
      <c r="B5" s="160" t="s">
        <v>98</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row>
    <row r="6" spans="1:138" s="52" customFormat="1" ht="24.95" customHeight="1" thickBot="1" x14ac:dyDescent="0.2">
      <c r="A6" s="40"/>
      <c r="B6" s="39"/>
      <c r="C6" s="160" t="s">
        <v>97</v>
      </c>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row>
    <row r="7" spans="1:138" s="38" customFormat="1" ht="30" customHeight="1" thickBot="1" x14ac:dyDescent="0.2">
      <c r="A7" s="39"/>
      <c r="B7" s="39"/>
      <c r="C7" s="157" t="s">
        <v>88</v>
      </c>
      <c r="D7" s="158"/>
      <c r="E7" s="158"/>
      <c r="F7" s="158"/>
      <c r="G7" s="158"/>
      <c r="H7" s="158"/>
      <c r="I7" s="158"/>
      <c r="J7" s="159"/>
      <c r="K7" s="157" t="s">
        <v>87</v>
      </c>
      <c r="L7" s="158"/>
      <c r="M7" s="158"/>
      <c r="N7" s="158"/>
      <c r="O7" s="158"/>
      <c r="P7" s="158"/>
      <c r="Q7" s="158"/>
      <c r="R7" s="159"/>
      <c r="S7" s="157" t="s">
        <v>86</v>
      </c>
      <c r="T7" s="158"/>
      <c r="U7" s="158"/>
      <c r="V7" s="158"/>
      <c r="W7" s="158"/>
      <c r="X7" s="158"/>
      <c r="Y7" s="158"/>
      <c r="Z7" s="159"/>
      <c r="AA7" s="157" t="s">
        <v>85</v>
      </c>
      <c r="AB7" s="158"/>
      <c r="AC7" s="158"/>
      <c r="AD7" s="158"/>
      <c r="AE7" s="158"/>
      <c r="AF7" s="158"/>
      <c r="AG7" s="158"/>
      <c r="AH7" s="159"/>
      <c r="AI7" s="157" t="s">
        <v>84</v>
      </c>
      <c r="AJ7" s="158"/>
      <c r="AK7" s="158"/>
      <c r="AL7" s="158"/>
      <c r="AM7" s="158"/>
      <c r="AN7" s="158"/>
      <c r="AO7" s="158"/>
      <c r="AP7" s="159"/>
      <c r="AQ7" s="39"/>
      <c r="AR7" s="39"/>
      <c r="AS7" s="39"/>
      <c r="AT7" s="39"/>
      <c r="AU7" s="39"/>
      <c r="AV7" s="39"/>
      <c r="AW7" s="39"/>
      <c r="AX7" s="39"/>
      <c r="AY7" s="39"/>
      <c r="AZ7" s="39"/>
      <c r="BA7" s="39"/>
      <c r="BB7" s="39"/>
      <c r="BC7" s="39"/>
      <c r="BD7" s="39"/>
      <c r="BE7" s="39"/>
      <c r="BF7" s="39"/>
      <c r="BG7" s="39"/>
    </row>
    <row r="8" spans="1:138" s="38" customFormat="1" ht="30" customHeight="1" x14ac:dyDescent="0.15">
      <c r="A8" s="39"/>
      <c r="B8" s="39"/>
      <c r="C8" s="39" t="s">
        <v>96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row>
    <row r="9" spans="1:138" s="38" customFormat="1" ht="30" customHeight="1" thickBot="1" x14ac:dyDescent="0.2">
      <c r="A9" s="39"/>
      <c r="B9" s="39"/>
      <c r="C9" s="39" t="s">
        <v>95</v>
      </c>
      <c r="D9" s="49"/>
      <c r="E9" s="51"/>
      <c r="F9" s="51"/>
      <c r="G9" s="51"/>
      <c r="H9" s="51"/>
      <c r="I9" s="51"/>
      <c r="J9" s="51"/>
      <c r="K9" s="50"/>
      <c r="L9" s="50"/>
      <c r="M9" s="49"/>
      <c r="N9" s="49"/>
      <c r="O9" s="49"/>
      <c r="P9" s="49"/>
      <c r="Q9" s="49"/>
      <c r="R9" s="49"/>
      <c r="S9" s="4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row>
    <row r="10" spans="1:138" s="38" customFormat="1" ht="30" customHeight="1" thickBot="1" x14ac:dyDescent="0.2">
      <c r="A10" s="39"/>
      <c r="B10" s="39"/>
      <c r="C10" s="328"/>
      <c r="D10" s="329"/>
      <c r="E10" s="329"/>
      <c r="F10" s="329"/>
      <c r="G10" s="329"/>
      <c r="H10" s="329"/>
      <c r="I10" s="329"/>
      <c r="J10" s="330"/>
      <c r="K10" s="161" t="s">
        <v>94</v>
      </c>
      <c r="L10" s="162"/>
      <c r="M10" s="162"/>
      <c r="N10" s="162"/>
      <c r="O10" s="162"/>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row>
    <row r="11" spans="1:138" s="38" customFormat="1" ht="30" customHeight="1" thickBot="1" x14ac:dyDescent="0.2">
      <c r="A11" s="39"/>
      <c r="B11" s="39"/>
      <c r="C11" s="328"/>
      <c r="D11" s="329"/>
      <c r="E11" s="329"/>
      <c r="F11" s="329"/>
      <c r="G11" s="329"/>
      <c r="H11" s="329"/>
      <c r="I11" s="329"/>
      <c r="J11" s="330"/>
      <c r="K11" s="161" t="s">
        <v>94</v>
      </c>
      <c r="L11" s="163"/>
      <c r="M11" s="163"/>
      <c r="N11" s="163"/>
      <c r="O11" s="163"/>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row>
    <row r="12" spans="1:138" s="38" customFormat="1" ht="24.95"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row>
    <row r="13" spans="1:138" s="38" customFormat="1" ht="24.95" customHeight="1" x14ac:dyDescent="0.15">
      <c r="A13" s="39"/>
      <c r="B13" s="160" t="s">
        <v>93</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row>
    <row r="14" spans="1:138" s="38" customFormat="1" ht="69.95" customHeight="1" x14ac:dyDescent="0.15">
      <c r="A14" s="39"/>
      <c r="B14" s="160" t="s">
        <v>92</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row>
    <row r="15" spans="1:138" s="38" customFormat="1" ht="15" customHeight="1" thickBo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138" s="38" customFormat="1" ht="30" customHeight="1" thickBot="1" x14ac:dyDescent="0.2">
      <c r="A16" s="39"/>
      <c r="B16" s="39"/>
      <c r="C16" s="39"/>
      <c r="D16" s="39"/>
      <c r="E16" s="152" t="s">
        <v>91</v>
      </c>
      <c r="F16" s="152"/>
      <c r="G16" s="152"/>
      <c r="H16" s="152"/>
      <c r="I16" s="152"/>
      <c r="J16" s="152"/>
      <c r="K16" s="152"/>
      <c r="L16" s="152"/>
      <c r="M16" s="331">
        <v>60</v>
      </c>
      <c r="N16" s="332"/>
      <c r="O16" s="332"/>
      <c r="P16" s="332"/>
      <c r="Q16" s="332"/>
      <c r="R16" s="332"/>
      <c r="S16" s="332"/>
      <c r="T16" s="333"/>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s="38" customFormat="1" ht="24.95" customHeight="1" x14ac:dyDescent="0.1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row>
    <row r="18" spans="1:59" s="38" customFormat="1" ht="24.95" customHeight="1" x14ac:dyDescent="0.15">
      <c r="A18" s="39"/>
      <c r="B18" s="40" t="s">
        <v>90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row>
    <row r="19" spans="1:59" s="38" customFormat="1" ht="24.95" customHeight="1" x14ac:dyDescent="0.15">
      <c r="A19" s="39"/>
      <c r="B19" s="39"/>
      <c r="C19" s="39" t="s">
        <v>89</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row>
    <row r="20" spans="1:59" s="38" customFormat="1" ht="15" customHeight="1" thickBot="1"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row>
    <row r="21" spans="1:59" s="38" customFormat="1" ht="15" customHeight="1" thickBot="1" x14ac:dyDescent="0.2">
      <c r="A21" s="39"/>
      <c r="B21" s="39"/>
      <c r="C21" s="39"/>
      <c r="D21" s="39"/>
      <c r="E21" s="176" t="s">
        <v>77</v>
      </c>
      <c r="F21" s="176"/>
      <c r="G21" s="176"/>
      <c r="H21" s="176"/>
      <c r="I21" s="176"/>
      <c r="J21" s="176"/>
      <c r="K21" s="176"/>
      <c r="L21" s="176"/>
      <c r="M21" s="176" t="s">
        <v>76</v>
      </c>
      <c r="N21" s="176"/>
      <c r="O21" s="176"/>
      <c r="P21" s="176"/>
      <c r="Q21" s="176"/>
      <c r="R21" s="176"/>
      <c r="S21" s="176"/>
      <c r="T21" s="176"/>
      <c r="U21" s="176"/>
      <c r="V21" s="176"/>
      <c r="W21" s="176"/>
      <c r="X21" s="176"/>
      <c r="Y21" s="176"/>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row>
    <row r="22" spans="1:59" s="38" customFormat="1" ht="30" customHeight="1" thickBot="1" x14ac:dyDescent="0.2">
      <c r="A22" s="39"/>
      <c r="B22" s="39"/>
      <c r="C22" s="39"/>
      <c r="D22" s="39"/>
      <c r="E22" s="157" t="s">
        <v>88</v>
      </c>
      <c r="F22" s="158"/>
      <c r="G22" s="158"/>
      <c r="H22" s="158"/>
      <c r="I22" s="158"/>
      <c r="J22" s="158"/>
      <c r="K22" s="158"/>
      <c r="L22" s="159"/>
      <c r="M22" s="334">
        <v>348700</v>
      </c>
      <c r="N22" s="335"/>
      <c r="O22" s="335"/>
      <c r="P22" s="335"/>
      <c r="Q22" s="335"/>
      <c r="R22" s="335"/>
      <c r="S22" s="335"/>
      <c r="T22" s="335"/>
      <c r="U22" s="335"/>
      <c r="V22" s="335"/>
      <c r="W22" s="335"/>
      <c r="X22" s="335"/>
      <c r="Y22" s="336"/>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row>
    <row r="23" spans="1:59" s="38" customFormat="1" ht="30" customHeight="1" thickBot="1" x14ac:dyDescent="0.2">
      <c r="A23" s="39"/>
      <c r="B23" s="39"/>
      <c r="C23" s="39"/>
      <c r="D23" s="39"/>
      <c r="E23" s="157" t="s">
        <v>87</v>
      </c>
      <c r="F23" s="158"/>
      <c r="G23" s="158"/>
      <c r="H23" s="158"/>
      <c r="I23" s="158"/>
      <c r="J23" s="158"/>
      <c r="K23" s="158"/>
      <c r="L23" s="159"/>
      <c r="M23" s="334">
        <v>3000</v>
      </c>
      <c r="N23" s="335"/>
      <c r="O23" s="335"/>
      <c r="P23" s="335"/>
      <c r="Q23" s="335"/>
      <c r="R23" s="335"/>
      <c r="S23" s="335"/>
      <c r="T23" s="335"/>
      <c r="U23" s="335"/>
      <c r="V23" s="335"/>
      <c r="W23" s="335"/>
      <c r="X23" s="335"/>
      <c r="Y23" s="336"/>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s="38" customFormat="1" ht="30" customHeight="1" thickBot="1" x14ac:dyDescent="0.2">
      <c r="A24" s="39"/>
      <c r="B24" s="39"/>
      <c r="C24" s="39"/>
      <c r="D24" s="39"/>
      <c r="E24" s="157" t="s">
        <v>86</v>
      </c>
      <c r="F24" s="158"/>
      <c r="G24" s="158"/>
      <c r="H24" s="158"/>
      <c r="I24" s="158"/>
      <c r="J24" s="158"/>
      <c r="K24" s="158"/>
      <c r="L24" s="159"/>
      <c r="M24" s="334">
        <v>20920</v>
      </c>
      <c r="N24" s="335"/>
      <c r="O24" s="335"/>
      <c r="P24" s="335"/>
      <c r="Q24" s="335"/>
      <c r="R24" s="335"/>
      <c r="S24" s="335"/>
      <c r="T24" s="335"/>
      <c r="U24" s="335"/>
      <c r="V24" s="335"/>
      <c r="W24" s="335"/>
      <c r="X24" s="335"/>
      <c r="Y24" s="336"/>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row>
    <row r="25" spans="1:59" s="38" customFormat="1" ht="30" customHeight="1" thickBot="1" x14ac:dyDescent="0.2">
      <c r="A25" s="39"/>
      <c r="B25" s="39"/>
      <c r="C25" s="39"/>
      <c r="D25" s="39"/>
      <c r="E25" s="157" t="s">
        <v>85</v>
      </c>
      <c r="F25" s="158"/>
      <c r="G25" s="158"/>
      <c r="H25" s="158"/>
      <c r="I25" s="158"/>
      <c r="J25" s="158"/>
      <c r="K25" s="158"/>
      <c r="L25" s="159"/>
      <c r="M25" s="334">
        <v>27000</v>
      </c>
      <c r="N25" s="335"/>
      <c r="O25" s="335"/>
      <c r="P25" s="335"/>
      <c r="Q25" s="335"/>
      <c r="R25" s="335"/>
      <c r="S25" s="335"/>
      <c r="T25" s="335"/>
      <c r="U25" s="335"/>
      <c r="V25" s="335"/>
      <c r="W25" s="335"/>
      <c r="X25" s="335"/>
      <c r="Y25" s="336"/>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row>
    <row r="26" spans="1:59" s="38" customFormat="1" ht="30" customHeight="1" thickBot="1" x14ac:dyDescent="0.2">
      <c r="A26" s="39"/>
      <c r="B26" s="39"/>
      <c r="C26" s="39"/>
      <c r="D26" s="39"/>
      <c r="E26" s="157" t="s">
        <v>84</v>
      </c>
      <c r="F26" s="158"/>
      <c r="G26" s="158"/>
      <c r="H26" s="158"/>
      <c r="I26" s="158"/>
      <c r="J26" s="158"/>
      <c r="K26" s="158"/>
      <c r="L26" s="159"/>
      <c r="M26" s="334">
        <v>30000</v>
      </c>
      <c r="N26" s="335"/>
      <c r="O26" s="335"/>
      <c r="P26" s="335"/>
      <c r="Q26" s="335"/>
      <c r="R26" s="335"/>
      <c r="S26" s="335"/>
      <c r="T26" s="335"/>
      <c r="U26" s="335"/>
      <c r="V26" s="335"/>
      <c r="W26" s="335"/>
      <c r="X26" s="335"/>
      <c r="Y26" s="336"/>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row>
    <row r="27" spans="1:59" s="38" customFormat="1" ht="30" customHeight="1" thickBot="1" x14ac:dyDescent="0.2">
      <c r="A27" s="39"/>
      <c r="B27" s="39"/>
      <c r="C27" s="39"/>
      <c r="D27" s="39"/>
      <c r="E27" s="328" t="str">
        <f>IF(C10="","",C10)</f>
        <v/>
      </c>
      <c r="F27" s="329"/>
      <c r="G27" s="329"/>
      <c r="H27" s="329"/>
      <c r="I27" s="329"/>
      <c r="J27" s="329"/>
      <c r="K27" s="329"/>
      <c r="L27" s="330"/>
      <c r="M27" s="334"/>
      <c r="N27" s="335"/>
      <c r="O27" s="335"/>
      <c r="P27" s="335"/>
      <c r="Q27" s="335"/>
      <c r="R27" s="335"/>
      <c r="S27" s="335"/>
      <c r="T27" s="335"/>
      <c r="U27" s="335"/>
      <c r="V27" s="335"/>
      <c r="W27" s="335"/>
      <c r="X27" s="335"/>
      <c r="Y27" s="336"/>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row>
    <row r="28" spans="1:59" s="38" customFormat="1" ht="30" customHeight="1" thickBot="1" x14ac:dyDescent="0.2">
      <c r="A28" s="39"/>
      <c r="B28" s="39"/>
      <c r="C28" s="39"/>
      <c r="D28" s="39"/>
      <c r="E28" s="328" t="str">
        <f>IF(C11="","",C11)</f>
        <v/>
      </c>
      <c r="F28" s="329"/>
      <c r="G28" s="329"/>
      <c r="H28" s="329"/>
      <c r="I28" s="329"/>
      <c r="J28" s="329"/>
      <c r="K28" s="329"/>
      <c r="L28" s="330"/>
      <c r="M28" s="334"/>
      <c r="N28" s="335"/>
      <c r="O28" s="335"/>
      <c r="P28" s="335"/>
      <c r="Q28" s="335"/>
      <c r="R28" s="335"/>
      <c r="S28" s="335"/>
      <c r="T28" s="335"/>
      <c r="U28" s="335"/>
      <c r="V28" s="335"/>
      <c r="W28" s="335"/>
      <c r="X28" s="335"/>
      <c r="Y28" s="336"/>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row>
    <row r="29" spans="1:59" s="38" customFormat="1" ht="15"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row>
    <row r="30" spans="1:59" s="38" customFormat="1" ht="15"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1:59" s="38" customFormat="1" ht="15" customHeight="1" x14ac:dyDescent="0.15">
      <c r="A31" s="39"/>
      <c r="B31" s="40" t="s">
        <v>83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row>
    <row r="32" spans="1:59" s="38" customFormat="1" ht="15" customHeight="1" thickBo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row>
    <row r="33" spans="1:78" s="38" customFormat="1" ht="30" customHeight="1" thickBot="1" x14ac:dyDescent="0.2">
      <c r="A33" s="39"/>
      <c r="B33" s="39"/>
      <c r="C33" s="39"/>
      <c r="D33" s="39"/>
      <c r="E33" s="176" t="s">
        <v>82</v>
      </c>
      <c r="F33" s="176"/>
      <c r="G33" s="176"/>
      <c r="H33" s="176"/>
      <c r="I33" s="176"/>
      <c r="J33" s="176"/>
      <c r="K33" s="176"/>
      <c r="L33" s="176"/>
      <c r="M33" s="176"/>
      <c r="N33" s="176"/>
      <c r="O33" s="176"/>
      <c r="P33" s="176"/>
      <c r="Q33" s="176"/>
      <c r="R33" s="176"/>
      <c r="S33" s="176"/>
      <c r="T33" s="345">
        <v>430000</v>
      </c>
      <c r="U33" s="345"/>
      <c r="V33" s="345"/>
      <c r="W33" s="345"/>
      <c r="X33" s="345"/>
      <c r="Y33" s="345"/>
      <c r="Z33" s="345"/>
      <c r="AA33" s="345"/>
      <c r="AB33" s="345"/>
      <c r="AC33" s="345"/>
      <c r="AD33" s="345"/>
      <c r="AE33" s="345"/>
      <c r="AF33" s="345"/>
      <c r="AG33" s="345"/>
      <c r="AH33" s="345"/>
      <c r="AI33" s="345"/>
      <c r="AJ33" s="345"/>
      <c r="AK33" s="345"/>
      <c r="AL33" s="345"/>
      <c r="AM33" s="39"/>
      <c r="AN33" s="39"/>
      <c r="AO33" s="39"/>
      <c r="AP33" s="39"/>
      <c r="AQ33" s="39"/>
      <c r="AR33" s="39"/>
      <c r="AS33" s="39"/>
      <c r="AT33" s="39"/>
      <c r="AU33" s="39"/>
      <c r="AV33" s="39"/>
      <c r="AW33" s="39"/>
      <c r="AX33" s="39"/>
      <c r="AY33" s="39"/>
      <c r="AZ33" s="39"/>
      <c r="BA33" s="39"/>
      <c r="BB33" s="39"/>
      <c r="BC33" s="39"/>
      <c r="BD33" s="39"/>
      <c r="BE33" s="39"/>
      <c r="BF33" s="39"/>
      <c r="BG33" s="39"/>
    </row>
    <row r="34" spans="1:78" s="38" customFormat="1" ht="15" customHeight="1" x14ac:dyDescent="0.15">
      <c r="A34" s="39"/>
      <c r="B34" s="39"/>
      <c r="C34" s="39"/>
      <c r="D34" s="39"/>
      <c r="E34" s="39" t="s">
        <v>81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row>
    <row r="35" spans="1:78" s="38" customFormat="1" ht="15"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row>
    <row r="36" spans="1:78" s="38" customFormat="1" ht="15"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row>
    <row r="37" spans="1:78" s="38" customFormat="1" ht="1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78" s="38" customFormat="1" ht="15" customHeight="1" x14ac:dyDescent="0.15">
      <c r="A38" s="40" t="s">
        <v>80</v>
      </c>
      <c r="B38" s="39"/>
      <c r="C38" s="39"/>
      <c r="D38" s="39"/>
      <c r="E38" s="39"/>
      <c r="F38" s="40" t="s">
        <v>79</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row>
    <row r="39" spans="1:78" s="46" customFormat="1" ht="39.950000000000003" customHeight="1" thickBot="1" x14ac:dyDescent="0.2">
      <c r="A39" s="48"/>
      <c r="B39" s="47"/>
      <c r="C39" s="47"/>
      <c r="D39" s="160" t="s">
        <v>78</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row>
    <row r="40" spans="1:78" s="38" customFormat="1" ht="15" customHeight="1" thickBot="1" x14ac:dyDescent="0.2">
      <c r="A40" s="39"/>
      <c r="B40" s="39"/>
      <c r="C40" s="39"/>
      <c r="D40" s="39"/>
      <c r="E40" s="176" t="s">
        <v>77</v>
      </c>
      <c r="F40" s="176"/>
      <c r="G40" s="176"/>
      <c r="H40" s="176"/>
      <c r="I40" s="176"/>
      <c r="J40" s="176"/>
      <c r="K40" s="176"/>
      <c r="L40" s="176"/>
      <c r="M40" s="176" t="s">
        <v>76</v>
      </c>
      <c r="N40" s="176"/>
      <c r="O40" s="176"/>
      <c r="P40" s="176"/>
      <c r="Q40" s="176"/>
      <c r="R40" s="176"/>
      <c r="S40" s="176"/>
      <c r="T40" s="176"/>
      <c r="U40" s="176"/>
      <c r="V40" s="176"/>
      <c r="W40" s="176"/>
      <c r="X40" s="176"/>
      <c r="Y40" s="176"/>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row>
    <row r="41" spans="1:78" s="38" customFormat="1" ht="30" customHeight="1" thickBot="1" x14ac:dyDescent="0.2">
      <c r="A41" s="39"/>
      <c r="B41" s="39"/>
      <c r="C41" s="39"/>
      <c r="D41" s="39"/>
      <c r="E41" s="328" t="s">
        <v>75</v>
      </c>
      <c r="F41" s="329"/>
      <c r="G41" s="329"/>
      <c r="H41" s="329"/>
      <c r="I41" s="329"/>
      <c r="J41" s="329"/>
      <c r="K41" s="329"/>
      <c r="L41" s="330"/>
      <c r="M41" s="334">
        <v>465</v>
      </c>
      <c r="N41" s="335"/>
      <c r="O41" s="335"/>
      <c r="P41" s="335"/>
      <c r="Q41" s="335"/>
      <c r="R41" s="335"/>
      <c r="S41" s="335"/>
      <c r="T41" s="335"/>
      <c r="U41" s="335"/>
      <c r="V41" s="335"/>
      <c r="W41" s="335"/>
      <c r="X41" s="335"/>
      <c r="Y41" s="336"/>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row>
    <row r="42" spans="1:78" s="21" customFormat="1" ht="30" customHeight="1" thickBot="1" x14ac:dyDescent="0.2">
      <c r="A42" s="36"/>
      <c r="B42" s="36"/>
      <c r="C42" s="45"/>
      <c r="D42" s="42"/>
      <c r="E42" s="157"/>
      <c r="F42" s="158"/>
      <c r="G42" s="158"/>
      <c r="H42" s="158"/>
      <c r="I42" s="158"/>
      <c r="J42" s="158"/>
      <c r="K42" s="158"/>
      <c r="L42" s="159"/>
      <c r="M42" s="334"/>
      <c r="N42" s="335"/>
      <c r="O42" s="335"/>
      <c r="P42" s="335"/>
      <c r="Q42" s="335"/>
      <c r="R42" s="335"/>
      <c r="S42" s="335"/>
      <c r="T42" s="335"/>
      <c r="U42" s="335"/>
      <c r="V42" s="335"/>
      <c r="W42" s="335"/>
      <c r="X42" s="335"/>
      <c r="Y42" s="336"/>
      <c r="Z42" s="42"/>
      <c r="AA42" s="42"/>
      <c r="AB42" s="42"/>
      <c r="AC42" s="42"/>
      <c r="AD42" s="42"/>
      <c r="AE42" s="42"/>
      <c r="AF42" s="45"/>
      <c r="AG42" s="42"/>
      <c r="AH42" s="42"/>
      <c r="AI42" s="42"/>
      <c r="AJ42" s="42"/>
      <c r="AK42" s="42"/>
      <c r="AL42" s="42"/>
      <c r="AM42" s="42"/>
      <c r="AN42" s="42"/>
      <c r="AO42" s="42"/>
      <c r="AP42" s="42"/>
      <c r="AQ42" s="42"/>
      <c r="AR42" s="42"/>
      <c r="AS42" s="42"/>
      <c r="AT42" s="42"/>
      <c r="AU42" s="42"/>
      <c r="AV42" s="42"/>
      <c r="AW42" s="42"/>
      <c r="AX42" s="42"/>
      <c r="AY42" s="42"/>
      <c r="AZ42" s="42"/>
      <c r="BA42" s="42"/>
      <c r="BB42" s="42"/>
      <c r="BC42" s="45"/>
      <c r="BD42" s="42"/>
      <c r="BE42" s="42"/>
      <c r="BF42" s="42"/>
      <c r="BG42" s="42"/>
      <c r="BH42" s="24"/>
      <c r="BI42" s="24"/>
      <c r="BJ42" s="24"/>
      <c r="BK42" s="24"/>
      <c r="BL42" s="24"/>
      <c r="BM42" s="24"/>
      <c r="BN42" s="24"/>
      <c r="BO42" s="24"/>
      <c r="BP42" s="24"/>
      <c r="BQ42" s="24"/>
      <c r="BR42" s="44"/>
      <c r="BS42" s="44"/>
      <c r="BT42" s="44"/>
      <c r="BU42" s="44"/>
      <c r="BV42" s="44"/>
      <c r="BW42" s="44"/>
      <c r="BX42" s="44"/>
      <c r="BY42" s="44"/>
      <c r="BZ42" s="44"/>
    </row>
    <row r="43" spans="1:78" s="21" customFormat="1" ht="30" customHeight="1" thickBot="1" x14ac:dyDescent="0.2">
      <c r="A43" s="36"/>
      <c r="B43" s="36"/>
      <c r="C43" s="42"/>
      <c r="D43" s="41"/>
      <c r="E43" s="157"/>
      <c r="F43" s="158"/>
      <c r="G43" s="158"/>
      <c r="H43" s="158"/>
      <c r="I43" s="158"/>
      <c r="J43" s="158"/>
      <c r="K43" s="158"/>
      <c r="L43" s="159"/>
      <c r="M43" s="334"/>
      <c r="N43" s="335"/>
      <c r="O43" s="335"/>
      <c r="P43" s="335"/>
      <c r="Q43" s="335"/>
      <c r="R43" s="335"/>
      <c r="S43" s="335"/>
      <c r="T43" s="335"/>
      <c r="U43" s="335"/>
      <c r="V43" s="335"/>
      <c r="W43" s="335"/>
      <c r="X43" s="335"/>
      <c r="Y43" s="336"/>
      <c r="Z43" s="42"/>
      <c r="AA43" s="42"/>
      <c r="AB43" s="43"/>
      <c r="AC43" s="42"/>
      <c r="AD43" s="42"/>
      <c r="AE43" s="42"/>
      <c r="AF43" s="42"/>
      <c r="AG43" s="42"/>
      <c r="AH43" s="42"/>
      <c r="AI43" s="41"/>
      <c r="AJ43" s="41"/>
      <c r="AK43" s="43"/>
      <c r="AL43" s="43"/>
      <c r="AM43" s="42"/>
      <c r="AN43" s="42"/>
      <c r="AO43" s="42"/>
      <c r="AP43" s="42"/>
      <c r="AQ43" s="42"/>
      <c r="AR43" s="42"/>
      <c r="AS43" s="42"/>
      <c r="AT43" s="42"/>
      <c r="AU43" s="42"/>
      <c r="AV43" s="42"/>
      <c r="AW43" s="42"/>
      <c r="AX43" s="42"/>
      <c r="AY43" s="42"/>
      <c r="AZ43" s="42"/>
      <c r="BA43" s="42"/>
      <c r="BB43" s="42"/>
      <c r="BC43" s="42"/>
      <c r="BD43" s="42"/>
      <c r="BE43" s="42"/>
      <c r="BF43" s="41"/>
      <c r="BG43" s="41"/>
      <c r="BH43" s="35"/>
      <c r="BI43" s="35"/>
      <c r="BJ43" s="35"/>
      <c r="BK43" s="35"/>
      <c r="BL43" s="35"/>
      <c r="BM43" s="35"/>
      <c r="BN43" s="28"/>
      <c r="BO43" s="24"/>
      <c r="BP43" s="24"/>
      <c r="BQ43" s="24"/>
      <c r="BR43" s="28"/>
      <c r="BS43" s="28"/>
      <c r="BT43" s="35"/>
      <c r="BU43" s="35"/>
      <c r="BV43" s="35"/>
      <c r="BW43" s="35"/>
      <c r="BX43" s="35"/>
      <c r="BY43" s="35"/>
      <c r="BZ43" s="32"/>
    </row>
    <row r="44" spans="1:78" s="38" customFormat="1" ht="24.95" customHeight="1" x14ac:dyDescent="0.15">
      <c r="A44" s="40"/>
      <c r="B44" s="39"/>
      <c r="C44" s="39"/>
      <c r="D44" s="160" t="s">
        <v>74</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row>
    <row r="45" spans="1:78" s="21" customFormat="1" ht="54.95" customHeight="1" x14ac:dyDescent="0.15">
      <c r="A45" s="36"/>
      <c r="B45" s="37"/>
      <c r="C45" s="37"/>
      <c r="D45" s="36"/>
      <c r="E45" s="339" t="s">
        <v>48</v>
      </c>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row>
    <row r="46" spans="1:78" s="21" customFormat="1" ht="15.95" customHeight="1" x14ac:dyDescent="0.15">
      <c r="C46" s="24"/>
      <c r="D46" s="28"/>
      <c r="E46" s="28"/>
      <c r="F46" s="28"/>
      <c r="G46" s="33"/>
      <c r="H46" s="33"/>
      <c r="I46" s="33"/>
      <c r="J46" s="33"/>
      <c r="K46" s="33"/>
      <c r="L46" s="28"/>
      <c r="M46" s="28"/>
      <c r="N46" s="24"/>
      <c r="O46" s="24"/>
      <c r="P46" s="24"/>
      <c r="Q46" s="24"/>
      <c r="R46" s="24"/>
      <c r="S46" s="24"/>
      <c r="T46" s="24"/>
      <c r="U46" s="24"/>
      <c r="V46" s="24"/>
      <c r="W46" s="24"/>
      <c r="X46" s="24"/>
      <c r="Y46" s="24"/>
      <c r="Z46" s="24"/>
      <c r="AA46" s="24"/>
      <c r="AB46" s="32"/>
      <c r="AC46" s="24"/>
      <c r="AD46" s="24"/>
      <c r="AE46" s="24"/>
      <c r="AF46" s="24"/>
      <c r="AG46" s="24"/>
      <c r="AH46" s="24"/>
      <c r="AI46" s="28"/>
      <c r="AJ46" s="28"/>
      <c r="AK46" s="32"/>
      <c r="AL46" s="32"/>
      <c r="AM46" s="24"/>
      <c r="AN46" s="24"/>
      <c r="AO46" s="24"/>
      <c r="AP46" s="24"/>
      <c r="AQ46" s="24"/>
      <c r="AR46" s="24"/>
      <c r="AS46" s="24"/>
      <c r="AT46" s="24"/>
      <c r="AU46" s="24"/>
      <c r="AV46" s="24"/>
      <c r="AW46" s="24"/>
      <c r="AX46" s="24"/>
      <c r="AY46" s="24"/>
      <c r="AZ46" s="24"/>
      <c r="BA46" s="24"/>
      <c r="BB46" s="24"/>
      <c r="BC46" s="24"/>
      <c r="BD46" s="24"/>
      <c r="BE46" s="24"/>
      <c r="BF46" s="28"/>
      <c r="BG46" s="28"/>
      <c r="BH46" s="35"/>
      <c r="BI46" s="35"/>
      <c r="BJ46" s="35"/>
      <c r="BK46" s="35"/>
      <c r="BL46" s="35"/>
      <c r="BM46" s="35"/>
      <c r="BN46" s="28"/>
      <c r="BO46" s="24"/>
      <c r="BP46" s="24"/>
      <c r="BQ46" s="24"/>
      <c r="BR46" s="28"/>
      <c r="BS46" s="28"/>
      <c r="BT46" s="35"/>
      <c r="BU46" s="35"/>
      <c r="BV46" s="35"/>
      <c r="BW46" s="35"/>
      <c r="BX46" s="35"/>
      <c r="BY46" s="35"/>
      <c r="BZ46" s="32"/>
    </row>
    <row r="47" spans="1:78" s="21" customFormat="1" ht="15.95" customHeight="1" x14ac:dyDescent="0.15">
      <c r="C47" s="24"/>
      <c r="D47" s="28"/>
      <c r="E47" s="28"/>
      <c r="F47" s="28"/>
      <c r="G47" s="33"/>
      <c r="H47" s="33"/>
      <c r="I47" s="33"/>
      <c r="J47" s="33"/>
      <c r="K47" s="33"/>
      <c r="L47" s="28"/>
      <c r="M47" s="28"/>
      <c r="N47" s="24"/>
      <c r="O47" s="24"/>
      <c r="P47" s="24"/>
      <c r="Q47" s="24"/>
      <c r="R47" s="24"/>
      <c r="S47" s="24"/>
      <c r="T47" s="24"/>
      <c r="U47" s="24"/>
      <c r="V47" s="24"/>
      <c r="W47" s="24"/>
      <c r="X47" s="24"/>
      <c r="Y47" s="24"/>
      <c r="Z47" s="24"/>
      <c r="AA47" s="24"/>
      <c r="AB47" s="32"/>
      <c r="AC47" s="24"/>
      <c r="AD47" s="24"/>
      <c r="AE47" s="24"/>
      <c r="AF47" s="24"/>
      <c r="AG47" s="24"/>
      <c r="AH47" s="24"/>
      <c r="AI47" s="28"/>
      <c r="AJ47" s="28"/>
      <c r="AK47" s="32"/>
      <c r="AL47" s="32"/>
      <c r="AM47" s="24"/>
      <c r="AN47" s="24"/>
      <c r="AO47" s="24"/>
      <c r="AP47" s="24"/>
      <c r="AQ47" s="24"/>
      <c r="AR47" s="24"/>
      <c r="AS47" s="24"/>
      <c r="AT47" s="24"/>
      <c r="AU47" s="24"/>
      <c r="AV47" s="24"/>
      <c r="AW47" s="24"/>
      <c r="AX47" s="24"/>
      <c r="AY47" s="24"/>
      <c r="AZ47" s="24"/>
      <c r="BA47" s="24"/>
      <c r="BB47" s="24"/>
      <c r="BC47" s="24"/>
      <c r="BD47" s="24"/>
      <c r="BE47" s="24"/>
      <c r="BF47" s="28"/>
      <c r="BG47" s="28"/>
      <c r="BH47" s="35"/>
      <c r="BI47" s="35"/>
      <c r="BJ47" s="35"/>
      <c r="BK47" s="35"/>
      <c r="BL47" s="35"/>
      <c r="BM47" s="35"/>
      <c r="BN47" s="28"/>
      <c r="BO47" s="24"/>
      <c r="BP47" s="24"/>
      <c r="BQ47" s="24"/>
      <c r="BR47" s="28"/>
      <c r="BS47" s="28"/>
      <c r="BT47" s="35"/>
      <c r="BU47" s="35"/>
      <c r="BV47" s="35"/>
      <c r="BW47" s="35"/>
      <c r="BX47" s="35"/>
      <c r="BY47" s="35"/>
      <c r="BZ47" s="32"/>
    </row>
    <row r="48" spans="1:78" s="21" customFormat="1" ht="15.95" customHeight="1" x14ac:dyDescent="0.15">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2"/>
      <c r="AC48" s="24"/>
      <c r="AD48" s="24"/>
      <c r="AE48" s="24"/>
      <c r="AF48" s="24"/>
      <c r="AG48" s="24"/>
      <c r="AH48" s="28"/>
      <c r="AI48" s="28"/>
      <c r="AJ48" s="28"/>
      <c r="AK48" s="32"/>
      <c r="AL48" s="32"/>
      <c r="AM48" s="24"/>
      <c r="AN48" s="24"/>
      <c r="AO48" s="24"/>
      <c r="AP48" s="24"/>
      <c r="AQ48" s="24"/>
      <c r="AR48" s="24"/>
      <c r="AS48" s="24"/>
      <c r="AT48" s="24"/>
      <c r="AU48" s="24"/>
      <c r="AV48" s="24"/>
      <c r="AW48" s="24"/>
      <c r="AX48" s="24"/>
      <c r="AY48" s="24"/>
      <c r="AZ48" s="24"/>
      <c r="BA48" s="24"/>
      <c r="BB48" s="24"/>
      <c r="BC48" s="24"/>
      <c r="BD48" s="24"/>
      <c r="BE48" s="28"/>
      <c r="BF48" s="28"/>
      <c r="BG48" s="28"/>
      <c r="BH48" s="34"/>
      <c r="BI48" s="34"/>
      <c r="BJ48" s="34"/>
      <c r="BK48" s="34"/>
      <c r="BL48" s="34"/>
      <c r="BM48" s="34"/>
      <c r="BN48" s="28"/>
      <c r="BO48" s="24"/>
      <c r="BP48" s="24"/>
      <c r="BQ48" s="24"/>
      <c r="BR48" s="28"/>
      <c r="BS48" s="28"/>
      <c r="BT48" s="33"/>
      <c r="BU48" s="33"/>
      <c r="BV48" s="33"/>
      <c r="BW48" s="33"/>
      <c r="BX48" s="33"/>
      <c r="BY48" s="33"/>
      <c r="BZ48" s="32"/>
    </row>
    <row r="49" spans="3:126" s="21" customFormat="1" ht="15.95" customHeight="1" x14ac:dyDescent="0.15">
      <c r="C49" s="3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8"/>
      <c r="BZ49" s="28"/>
    </row>
    <row r="50" spans="3:126" s="21" customFormat="1" ht="15.95" customHeight="1" x14ac:dyDescent="0.15">
      <c r="C50" s="24"/>
      <c r="D50" s="24"/>
      <c r="E50" s="24"/>
      <c r="F50" s="24"/>
      <c r="G50" s="24"/>
      <c r="H50" s="24"/>
      <c r="I50" s="28"/>
      <c r="J50" s="28"/>
      <c r="K50" s="28"/>
      <c r="L50" s="28"/>
      <c r="M50" s="28"/>
      <c r="N50" s="24"/>
      <c r="O50" s="24"/>
      <c r="P50" s="24"/>
      <c r="Q50" s="28"/>
      <c r="R50" s="28"/>
      <c r="S50" s="28"/>
      <c r="T50" s="28"/>
      <c r="U50" s="28"/>
      <c r="V50" s="28"/>
      <c r="W50" s="28"/>
      <c r="X50" s="30"/>
      <c r="Y50" s="24"/>
      <c r="Z50" s="24"/>
      <c r="AA50" s="28"/>
      <c r="AB50" s="28"/>
      <c r="AC50" s="28"/>
      <c r="AD50" s="28"/>
      <c r="AE50" s="28"/>
      <c r="AF50" s="28"/>
      <c r="AG50" s="28"/>
      <c r="AH50" s="24"/>
      <c r="AI50" s="24"/>
      <c r="AJ50" s="24"/>
      <c r="AK50" s="28"/>
      <c r="AL50" s="28"/>
      <c r="AM50" s="29"/>
      <c r="AN50" s="29"/>
      <c r="AO50" s="29"/>
      <c r="AP50" s="29"/>
      <c r="AQ50" s="28"/>
      <c r="AR50" s="28"/>
      <c r="AS50" s="28"/>
      <c r="AT50" s="28"/>
      <c r="AU50" s="28"/>
      <c r="AV50" s="28"/>
      <c r="AW50" s="28"/>
      <c r="AX50" s="28"/>
      <c r="AY50" s="28"/>
      <c r="AZ50" s="28"/>
      <c r="BA50" s="28"/>
      <c r="BB50" s="28"/>
      <c r="BC50" s="28"/>
      <c r="BD50" s="28"/>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3:126" s="21" customFormat="1" ht="15.95" customHeight="1" x14ac:dyDescent="0.15">
      <c r="C51" s="24"/>
      <c r="D51" s="24"/>
      <c r="E51" s="24"/>
      <c r="F51" s="24"/>
      <c r="G51" s="24"/>
      <c r="H51" s="24"/>
      <c r="I51" s="27"/>
      <c r="J51" s="27"/>
      <c r="K51" s="27"/>
      <c r="L51" s="27"/>
      <c r="M51" s="27"/>
      <c r="N51" s="24"/>
      <c r="O51" s="24"/>
      <c r="P51" s="28"/>
      <c r="Q51" s="28"/>
      <c r="R51" s="27"/>
      <c r="S51" s="27"/>
      <c r="T51" s="27"/>
      <c r="U51" s="27"/>
      <c r="V51" s="27"/>
      <c r="W51" s="28"/>
      <c r="X51" s="28"/>
      <c r="Y51" s="24"/>
      <c r="Z51" s="24"/>
      <c r="AA51" s="27"/>
      <c r="AB51" s="27"/>
      <c r="AC51" s="27"/>
      <c r="AD51" s="27"/>
      <c r="AE51" s="26"/>
      <c r="AF51" s="26"/>
      <c r="AG51" s="26"/>
      <c r="AH51" s="25"/>
      <c r="AI51" s="24"/>
      <c r="AJ51" s="24"/>
      <c r="AK51" s="27"/>
      <c r="AL51" s="27"/>
      <c r="AM51" s="27"/>
      <c r="AN51" s="28"/>
      <c r="AO51" s="28"/>
      <c r="AP51" s="28"/>
      <c r="AQ51" s="27"/>
      <c r="AR51" s="27"/>
      <c r="AS51" s="27"/>
      <c r="AT51" s="27"/>
      <c r="AU51" s="27"/>
      <c r="AV51" s="27"/>
      <c r="AW51" s="27"/>
      <c r="AX51" s="27"/>
      <c r="AY51" s="27"/>
      <c r="AZ51" s="27"/>
      <c r="BA51" s="27"/>
      <c r="BB51" s="26"/>
      <c r="BC51" s="26"/>
      <c r="BD51" s="26"/>
      <c r="BE51" s="25"/>
      <c r="BF51" s="24"/>
      <c r="BG51" s="24"/>
      <c r="BH51" s="24"/>
      <c r="BI51" s="24"/>
      <c r="BJ51" s="24"/>
      <c r="BK51" s="24"/>
      <c r="BL51" s="24"/>
      <c r="BM51" s="24"/>
      <c r="BN51" s="24"/>
      <c r="BO51" s="24"/>
      <c r="BP51" s="24"/>
      <c r="BQ51" s="24"/>
      <c r="BR51" s="24"/>
      <c r="BS51" s="24"/>
      <c r="BT51" s="24"/>
      <c r="BU51" s="24"/>
      <c r="BV51" s="24"/>
      <c r="BW51" s="24"/>
      <c r="BX51" s="24"/>
      <c r="BY51" s="24"/>
      <c r="BZ51" s="24"/>
      <c r="CA51" s="23"/>
      <c r="CB51" s="23"/>
      <c r="CC51" s="23"/>
      <c r="CD51" s="23"/>
      <c r="CE51" s="23"/>
    </row>
    <row r="52" spans="3:126" s="21" customFormat="1" ht="15.95" customHeight="1" x14ac:dyDescent="0.15">
      <c r="BX52" s="22"/>
      <c r="BY52" s="22"/>
      <c r="BZ52" s="22"/>
      <c r="CA52" s="22"/>
      <c r="CB52" s="22"/>
      <c r="CC52" s="22"/>
      <c r="CD52" s="22"/>
      <c r="CE52" s="22"/>
    </row>
    <row r="53" spans="3:126" s="21" customFormat="1" ht="14.25" x14ac:dyDescent="0.15"/>
    <row r="54" spans="3:126" s="21" customFormat="1" ht="14.25" x14ac:dyDescent="0.15"/>
    <row r="55" spans="3:126" s="21" customFormat="1" ht="14.25" x14ac:dyDescent="0.15"/>
    <row r="56" spans="3:126" s="21" customFormat="1" ht="14.25" x14ac:dyDescent="0.15"/>
    <row r="57" spans="3:126" s="21" customFormat="1" ht="14.25" x14ac:dyDescent="0.15">
      <c r="DA57" s="343" t="s">
        <v>73</v>
      </c>
      <c r="DB57" s="343"/>
      <c r="DC57" s="343"/>
      <c r="DD57" s="343"/>
      <c r="DE57" s="343"/>
      <c r="DF57" s="343"/>
      <c r="DG57" s="343"/>
      <c r="DH57" s="343"/>
      <c r="DI57" s="343"/>
      <c r="DJ57" s="343"/>
      <c r="DK57" s="343"/>
      <c r="DL57" s="343"/>
      <c r="DM57" s="343"/>
    </row>
    <row r="58" spans="3:126" s="21" customFormat="1" ht="14.25" x14ac:dyDescent="0.15">
      <c r="DA58" s="341" t="s">
        <v>72</v>
      </c>
      <c r="DB58" s="341"/>
      <c r="DC58" s="341"/>
      <c r="DD58" s="341"/>
      <c r="DE58" s="344" t="e">
        <f>#REF!</f>
        <v>#REF!</v>
      </c>
      <c r="DF58" s="344"/>
      <c r="DG58" s="344"/>
      <c r="DH58" s="344"/>
      <c r="DI58" s="344"/>
      <c r="DJ58" s="344"/>
      <c r="DK58" s="344"/>
      <c r="DL58" s="344"/>
      <c r="DM58" s="344"/>
    </row>
    <row r="59" spans="3:126" s="21" customFormat="1" ht="14.25" x14ac:dyDescent="0.15">
      <c r="DA59" s="341" t="s">
        <v>71</v>
      </c>
      <c r="DB59" s="341"/>
      <c r="DC59" s="341"/>
      <c r="DD59" s="341"/>
      <c r="DE59" s="344" t="e">
        <f>#REF!</f>
        <v>#REF!</v>
      </c>
      <c r="DF59" s="344"/>
      <c r="DG59" s="344"/>
      <c r="DH59" s="344"/>
      <c r="DI59" s="344"/>
      <c r="DJ59" s="344"/>
      <c r="DK59" s="344"/>
      <c r="DL59" s="344"/>
      <c r="DM59" s="344"/>
      <c r="DQ59" s="337" t="str">
        <f>IF(I4="","",SUM(BH43:BM47))</f>
        <v/>
      </c>
      <c r="DR59" s="338"/>
      <c r="DS59" s="338"/>
      <c r="DT59" s="338"/>
      <c r="DU59" s="338"/>
      <c r="DV59" s="338"/>
    </row>
    <row r="60" spans="3:126" s="21" customFormat="1" ht="14.25" x14ac:dyDescent="0.15">
      <c r="DA60" s="341" t="s">
        <v>70</v>
      </c>
      <c r="DB60" s="341"/>
      <c r="DC60" s="341"/>
      <c r="DD60" s="341"/>
      <c r="DE60" s="342" t="e">
        <f>#REF!</f>
        <v>#REF!</v>
      </c>
      <c r="DF60" s="342"/>
      <c r="DG60" s="342"/>
      <c r="DH60" s="342"/>
      <c r="DI60" s="342"/>
      <c r="DJ60" s="342"/>
      <c r="DK60" s="342"/>
      <c r="DL60" s="342"/>
      <c r="DM60" s="342"/>
    </row>
    <row r="61" spans="3:126" s="21" customFormat="1" ht="14.25" x14ac:dyDescent="0.15"/>
    <row r="62" spans="3:126" s="21" customFormat="1" ht="14.25" x14ac:dyDescent="0.15"/>
    <row r="63" spans="3:126" s="21" customFormat="1" ht="14.25" x14ac:dyDescent="0.15"/>
    <row r="64" spans="3:126" s="21" customFormat="1" ht="14.25" x14ac:dyDescent="0.15"/>
    <row r="65" s="21" customFormat="1" ht="14.25" x14ac:dyDescent="0.15"/>
    <row r="66" s="21" customFormat="1" ht="14.25" x14ac:dyDescent="0.15"/>
    <row r="67" s="21" customFormat="1" ht="14.25" x14ac:dyDescent="0.15"/>
    <row r="68" s="21" customFormat="1" ht="14.25" x14ac:dyDescent="0.15"/>
    <row r="69" s="21" customFormat="1" ht="14.25" x14ac:dyDescent="0.15"/>
    <row r="70" s="21" customFormat="1" ht="14.25" x14ac:dyDescent="0.15"/>
    <row r="71" s="21" customFormat="1" ht="14.25" x14ac:dyDescent="0.15"/>
    <row r="72" s="21" customFormat="1" ht="14.25" x14ac:dyDescent="0.15"/>
    <row r="73" s="21" customFormat="1" ht="14.25" x14ac:dyDescent="0.15"/>
    <row r="74" s="21" customFormat="1" ht="14.25" x14ac:dyDescent="0.15"/>
    <row r="75" s="21" customFormat="1" ht="14.25" x14ac:dyDescent="0.15"/>
    <row r="76" s="21" customFormat="1" ht="14.25" x14ac:dyDescent="0.15"/>
    <row r="77" s="21" customFormat="1" ht="14.25" x14ac:dyDescent="0.15"/>
    <row r="78" s="21" customFormat="1" ht="14.25" x14ac:dyDescent="0.15"/>
    <row r="79" s="21" customFormat="1" ht="14.25" x14ac:dyDescent="0.15"/>
    <row r="80" s="21" customFormat="1" ht="14.25" x14ac:dyDescent="0.15"/>
    <row r="81" s="21" customFormat="1" ht="14.25" x14ac:dyDescent="0.15"/>
    <row r="82" s="21" customFormat="1" ht="14.25" x14ac:dyDescent="0.15"/>
    <row r="83" s="21" customFormat="1" ht="14.25" x14ac:dyDescent="0.15"/>
    <row r="84" s="21" customFormat="1" ht="14.25" x14ac:dyDescent="0.15"/>
    <row r="85" s="21" customFormat="1" ht="14.25" x14ac:dyDescent="0.15"/>
    <row r="86" s="21" customFormat="1" ht="14.25" x14ac:dyDescent="0.15"/>
    <row r="87" s="21" customFormat="1" ht="14.25" x14ac:dyDescent="0.15"/>
    <row r="88" s="21" customFormat="1" ht="14.25" x14ac:dyDescent="0.15"/>
    <row r="89" s="21" customFormat="1" ht="14.25" x14ac:dyDescent="0.15"/>
    <row r="90" s="21" customFormat="1" ht="14.25" x14ac:dyDescent="0.15"/>
    <row r="91" s="21" customFormat="1" ht="14.25" x14ac:dyDescent="0.15"/>
    <row r="92" s="21" customFormat="1" ht="14.25" x14ac:dyDescent="0.15"/>
    <row r="93" s="21" customFormat="1" ht="14.25" x14ac:dyDescent="0.15"/>
    <row r="94" s="21" customFormat="1" ht="14.25" x14ac:dyDescent="0.15"/>
    <row r="95" s="21" customFormat="1" ht="14.25" x14ac:dyDescent="0.15"/>
    <row r="96" s="21" customFormat="1" ht="14.25" x14ac:dyDescent="0.15"/>
    <row r="97" s="21" customFormat="1" ht="14.25" x14ac:dyDescent="0.15"/>
    <row r="98" s="21" customFormat="1" ht="14.25" x14ac:dyDescent="0.15"/>
    <row r="99" s="21" customFormat="1" ht="14.25" x14ac:dyDescent="0.15"/>
    <row r="100" s="21" customFormat="1" ht="14.25" x14ac:dyDescent="0.15"/>
    <row r="101" s="21" customFormat="1" ht="14.25" x14ac:dyDescent="0.15"/>
    <row r="102" s="21" customFormat="1" ht="14.25" x14ac:dyDescent="0.15"/>
    <row r="103" s="21" customFormat="1" ht="14.25" x14ac:dyDescent="0.15"/>
    <row r="104" s="21" customFormat="1" ht="14.25" x14ac:dyDescent="0.15"/>
    <row r="105" s="21" customFormat="1" ht="14.25" x14ac:dyDescent="0.15"/>
    <row r="106" s="21" customFormat="1" ht="14.25" x14ac:dyDescent="0.15"/>
    <row r="107" s="21" customFormat="1" ht="14.25" x14ac:dyDescent="0.15"/>
    <row r="108" s="21" customFormat="1" ht="14.25" x14ac:dyDescent="0.15"/>
    <row r="109" s="21" customFormat="1" ht="14.25" x14ac:dyDescent="0.15"/>
    <row r="110" s="21" customFormat="1" ht="14.25" x14ac:dyDescent="0.15"/>
    <row r="111" s="21" customFormat="1" ht="14.25" x14ac:dyDescent="0.15"/>
    <row r="112" s="21" customFormat="1" ht="14.25" x14ac:dyDescent="0.15"/>
    <row r="113" s="21" customFormat="1" ht="14.25" x14ac:dyDescent="0.15"/>
    <row r="114" s="21" customFormat="1" ht="14.25" x14ac:dyDescent="0.15"/>
    <row r="115" s="21" customFormat="1" ht="14.25" x14ac:dyDescent="0.15"/>
    <row r="116" s="21" customFormat="1" ht="14.25" x14ac:dyDescent="0.15"/>
    <row r="117" s="21" customFormat="1" ht="14.25" x14ac:dyDescent="0.15"/>
    <row r="118" s="21" customFormat="1" ht="14.25" x14ac:dyDescent="0.15"/>
    <row r="119" s="21" customFormat="1" ht="14.25" x14ac:dyDescent="0.15"/>
    <row r="120" s="21" customFormat="1" ht="14.25" x14ac:dyDescent="0.15"/>
    <row r="121" s="21" customFormat="1" ht="14.25" x14ac:dyDescent="0.15"/>
    <row r="122" s="21" customFormat="1" ht="14.25" x14ac:dyDescent="0.15"/>
    <row r="123" s="21" customFormat="1" ht="14.25" x14ac:dyDescent="0.15"/>
  </sheetData>
  <sheetProtection sheet="1" objects="1" scenarios="1" selectLockedCells="1"/>
  <mergeCells count="54">
    <mergeCell ref="L1:AO1"/>
    <mergeCell ref="DA60:DD60"/>
    <mergeCell ref="DE60:DM60"/>
    <mergeCell ref="DA57:DM57"/>
    <mergeCell ref="DA58:DD58"/>
    <mergeCell ref="DE58:DM58"/>
    <mergeCell ref="DA59:DD59"/>
    <mergeCell ref="DE59:DM59"/>
    <mergeCell ref="E33:S33"/>
    <mergeCell ref="T33:AL33"/>
    <mergeCell ref="E26:L26"/>
    <mergeCell ref="M26:Y26"/>
    <mergeCell ref="E27:L27"/>
    <mergeCell ref="M27:Y27"/>
    <mergeCell ref="E28:L28"/>
    <mergeCell ref="M28:Y28"/>
    <mergeCell ref="E24:L24"/>
    <mergeCell ref="M24:Y24"/>
    <mergeCell ref="E25:L25"/>
    <mergeCell ref="M25:Y25"/>
    <mergeCell ref="DQ59:DV59"/>
    <mergeCell ref="E41:L41"/>
    <mergeCell ref="M41:Y41"/>
    <mergeCell ref="E42:L42"/>
    <mergeCell ref="M42:Y42"/>
    <mergeCell ref="E43:L43"/>
    <mergeCell ref="M43:Y43"/>
    <mergeCell ref="D44:BG44"/>
    <mergeCell ref="E45:BG45"/>
    <mergeCell ref="D39:BG39"/>
    <mergeCell ref="E40:L40"/>
    <mergeCell ref="M40:Y40"/>
    <mergeCell ref="E21:L21"/>
    <mergeCell ref="M21:Y21"/>
    <mergeCell ref="E22:L22"/>
    <mergeCell ref="M22:Y22"/>
    <mergeCell ref="E23:L23"/>
    <mergeCell ref="M23:Y23"/>
    <mergeCell ref="E16:L16"/>
    <mergeCell ref="M16:T16"/>
    <mergeCell ref="K10:O10"/>
    <mergeCell ref="C11:J11"/>
    <mergeCell ref="K11:O11"/>
    <mergeCell ref="B13:BG13"/>
    <mergeCell ref="C4:BG4"/>
    <mergeCell ref="B14:BG14"/>
    <mergeCell ref="B5:BG5"/>
    <mergeCell ref="C6:BG6"/>
    <mergeCell ref="C7:J7"/>
    <mergeCell ref="K7:R7"/>
    <mergeCell ref="S7:Z7"/>
    <mergeCell ref="AA7:AH7"/>
    <mergeCell ref="AI7:AP7"/>
    <mergeCell ref="C10:J10"/>
  </mergeCells>
  <phoneticPr fontId="2"/>
  <printOptions horizontalCentered="1" verticalCentered="1"/>
  <pageMargins left="0.7" right="0.7" top="0.75" bottom="0.75" header="0.3" footer="0.3"/>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入力画面</vt:lpstr>
      <vt:lpstr>試算シート</vt:lpstr>
      <vt:lpstr>標準報酬月額等級表</vt:lpstr>
      <vt:lpstr>試算シートの利用について</vt:lpstr>
      <vt:lpstr>入力例</vt:lpstr>
      <vt:lpstr>試算シート!Print_Area</vt:lpstr>
      <vt:lpstr>試算シートの利用について!Print_Area</vt:lpstr>
      <vt:lpstr>入力画面!Print_Area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2023-06-09T08:44:50Z</cp:lastPrinted>
  <dcterms:created xsi:type="dcterms:W3CDTF">2017-06-02T04:02:04Z</dcterms:created>
  <dcterms:modified xsi:type="dcterms:W3CDTF">2024-10-31T04:57:21Z</dcterms:modified>
</cp:coreProperties>
</file>